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816" activeTab="2"/>
  </bookViews>
  <sheets>
    <sheet name="ÚVOD" sheetId="1" r:id="rId1"/>
    <sheet name="1-Základní příspěvek na provoz" sheetId="2" r:id="rId2"/>
    <sheet name="2-Účelová dotace na energie" sheetId="3" r:id="rId3"/>
    <sheet name="3-plán oprav a investic" sheetId="4" r:id="rId4"/>
    <sheet name="4-Odpisový plán" sheetId="5" r:id="rId5"/>
  </sheets>
  <definedNames>
    <definedName name="_xlnm.Print_Area" localSheetId="4">'4-Odpisový plán'!$A$1:$H$42</definedName>
  </definedNames>
  <calcPr fullCalcOnLoad="1"/>
</workbook>
</file>

<file path=xl/sharedStrings.xml><?xml version="1.0" encoding="utf-8"?>
<sst xmlns="http://schemas.openxmlformats.org/spreadsheetml/2006/main" count="188" uniqueCount="135">
  <si>
    <t>p.č.</t>
  </si>
  <si>
    <t>podpis:</t>
  </si>
  <si>
    <t>dne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</si>
  <si>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</si>
  <si>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</si>
  <si>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</si>
  <si>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</si>
  <si>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zůstatková cena Kč</t>
  </si>
  <si>
    <t xml:space="preserve">doba odpisování </t>
  </si>
  <si>
    <t>roční odpisová sazba %</t>
  </si>
  <si>
    <t>účetní odpisy na sledovaný rok Kč</t>
  </si>
  <si>
    <t>movitý majetek celkem</t>
  </si>
  <si>
    <t>odpisová skupina 1</t>
  </si>
  <si>
    <t>odpisová skupina 2</t>
  </si>
  <si>
    <t>odpisová skupina 3</t>
  </si>
  <si>
    <t>nemovitý majetek celkem</t>
  </si>
  <si>
    <t>odpisová skupina 4</t>
  </si>
  <si>
    <t>odpisová skupina 5</t>
  </si>
  <si>
    <t>Výpočet účetních odpisů za vlastní majetek příspěvkové organizace</t>
  </si>
  <si>
    <t>stanovené organizací</t>
  </si>
  <si>
    <t>odpisový plán sestavil:</t>
  </si>
  <si>
    <t>ředitel organizace:</t>
  </si>
  <si>
    <r>
      <t xml:space="preserve">celkem za majetek zřizovatele </t>
    </r>
    <r>
      <rPr>
        <sz val="8"/>
        <rFont val="Arial"/>
        <family val="2"/>
      </rPr>
      <t>(ř.1 + ř.5)</t>
    </r>
  </si>
  <si>
    <t>Příspěvková organizace Statutárního města Liberec</t>
  </si>
  <si>
    <t>XXX</t>
  </si>
  <si>
    <t>celkem</t>
  </si>
  <si>
    <t>odpisová skupina 6</t>
  </si>
  <si>
    <r>
      <t xml:space="preserve">celkem za majetek vlastní </t>
    </r>
    <r>
      <rPr>
        <sz val="8"/>
        <rFont val="Arial"/>
        <family val="2"/>
      </rPr>
      <t>(ř.11 + ř.15)</t>
    </r>
  </si>
  <si>
    <r>
      <t xml:space="preserve">Celkem odpisy za organizaci  </t>
    </r>
    <r>
      <rPr>
        <sz val="10"/>
        <rFont val="Arial"/>
        <family val="2"/>
      </rPr>
      <t>( ř.10 + ř.20 )</t>
    </r>
  </si>
  <si>
    <t>věcný obsah *)</t>
  </si>
  <si>
    <t>* podle povahy opravy vepsat částku do kolonky (čl.VI -vymezení maj.práv ve zřizovacích listinách přísp.organizace)</t>
  </si>
  <si>
    <t>doba odpisování</t>
  </si>
  <si>
    <t>roční odpisová sazba</t>
  </si>
  <si>
    <t>účetní odpisy na sledovaný rok</t>
  </si>
  <si>
    <t xml:space="preserve">dne </t>
  </si>
  <si>
    <t xml:space="preserve">ředitel organizace:   </t>
  </si>
  <si>
    <t xml:space="preserve">sídlo organizace:      </t>
  </si>
  <si>
    <t>č.řádku</t>
  </si>
  <si>
    <t>Základní normativ - poskytovaný formou tzv.globální (nezúčtovatelné) dotace</t>
  </si>
  <si>
    <t>Kč</t>
  </si>
  <si>
    <t>počet žáků přihlášených ke školní docházce (ke dni návrhu rozpočtu)</t>
  </si>
  <si>
    <t>výše normativu (základnou jsou provozní náklady bez odpisů, nákladů na energie a bez nákladů na potraviny v ŠJ)</t>
  </si>
  <si>
    <t>výše základního příspěvku na provoz školských zařízení (ř.1 x ř.2)</t>
  </si>
  <si>
    <t>vyplňují pouze MŠ</t>
  </si>
  <si>
    <t xml:space="preserve">plánované školné celkem </t>
  </si>
  <si>
    <t>provozní dotace</t>
  </si>
  <si>
    <t>základní školy</t>
  </si>
  <si>
    <t>mateřské školky</t>
  </si>
  <si>
    <t>v Kč</t>
  </si>
  <si>
    <t>Energetický normativ</t>
  </si>
  <si>
    <t>Elektrická energie</t>
  </si>
  <si>
    <t xml:space="preserve">    vodné,stočné</t>
  </si>
  <si>
    <t xml:space="preserve">    srážková voda</t>
  </si>
  <si>
    <t>Vodné,stočné a srážková voda celkem</t>
  </si>
  <si>
    <t>Plyn</t>
  </si>
  <si>
    <t>Teplo,pára</t>
  </si>
  <si>
    <t>Celkem</t>
  </si>
  <si>
    <t>Topný olej</t>
  </si>
  <si>
    <t>Celkový součet</t>
  </si>
  <si>
    <t>Poznámka:</t>
  </si>
  <si>
    <t>Název řádku č.8 "ostatní druhy energií" se nahradí názvem jiného druhu energie nebo paliv(např.hnědé uhlí)</t>
  </si>
  <si>
    <t xml:space="preserve">dne: </t>
  </si>
  <si>
    <r>
      <t>Ostatní druhy energií</t>
    </r>
    <r>
      <rPr>
        <vertAlign val="superscript"/>
        <sz val="10"/>
        <rFont val="Arial CE"/>
        <family val="2"/>
      </rPr>
      <t>1)</t>
    </r>
  </si>
  <si>
    <t xml:space="preserve">sestavil :   </t>
  </si>
  <si>
    <t xml:space="preserve">sestavil : </t>
  </si>
  <si>
    <t xml:space="preserve">ředitel organizace:  </t>
  </si>
  <si>
    <t>Opravy a údržba</t>
  </si>
  <si>
    <t>Opravy a údržba (v Kč)</t>
  </si>
  <si>
    <t>financovaná z rozpočtu Ni organizace</t>
  </si>
  <si>
    <t>financovaná z fondů organizace</t>
  </si>
  <si>
    <t>Financovaná z rozpočtu zřizovatele           **)</t>
  </si>
  <si>
    <t xml:space="preserve"> Celkem</t>
  </si>
  <si>
    <t>Investice</t>
  </si>
  <si>
    <t>věcný obsah</t>
  </si>
  <si>
    <t>financované z fondů organizace(Kč)</t>
  </si>
  <si>
    <t>Financované z rozpočtu zřizovatele (v Kč)</t>
  </si>
  <si>
    <t xml:space="preserve">plán  sestavil.: </t>
  </si>
  <si>
    <t>dne:</t>
  </si>
  <si>
    <t xml:space="preserve">ředitel organizace: </t>
  </si>
  <si>
    <t>** doplňkový zdroj financování oprav a údržby, požadavek na rozpočet zřizovatele - kapitola SK,</t>
  </si>
  <si>
    <t>(při počtu žáků školy 251-275 lze požádat  o tzv. "náhradní výpočet normativu)</t>
  </si>
  <si>
    <t>(při počtu žáků školy 351-390 lze požádat  o tzv. "náhradní výpočet normativu)</t>
  </si>
  <si>
    <t>(při počtu žáků školy 451-500 lze požádat  o tzv. "náhradní výpočet normativu)</t>
  </si>
  <si>
    <t>(při počtu žáků školy 551-600 lze požádat  o tzv. "náhradní výpočet normativu)</t>
  </si>
  <si>
    <t>(při počtu dětí 61-78 lze požádat  o tzv. "náhradní výpočet normativu)</t>
  </si>
  <si>
    <t>(při počtu dětí 96-106 lze požádat  o tzv. "náhradní výpočet normativu)</t>
  </si>
  <si>
    <t xml:space="preserve">název organizace:                                                                                                                                            </t>
  </si>
  <si>
    <t xml:space="preserve">výše školného na 1 žáka/rok   ( v  Kč ) </t>
  </si>
  <si>
    <t xml:space="preserve">počet žáků osvobozených od placení školného celkem </t>
  </si>
  <si>
    <t xml:space="preserve">                                               - z toho ze sociálních důvodů</t>
  </si>
  <si>
    <r>
      <t xml:space="preserve">školky do 60 dětí včetně  normativ                    </t>
    </r>
    <r>
      <rPr>
        <b/>
        <i/>
        <sz val="9"/>
        <rFont val="Arial CE"/>
        <family val="2"/>
      </rPr>
      <t>7.700 Kč/žák/rok</t>
    </r>
  </si>
  <si>
    <t>Výpočet účetních odpisů za majetek zřizovatele předaný k hospodaření příspěvkové organizaci</t>
  </si>
  <si>
    <t>název organizace:</t>
  </si>
  <si>
    <r>
      <t xml:space="preserve">školy do 250 žáků včetně  normativ              </t>
    </r>
    <r>
      <rPr>
        <b/>
        <i/>
        <sz val="9"/>
        <rFont val="Arial CE"/>
        <family val="2"/>
      </rPr>
      <t>4.500 Kč/žák/rok</t>
    </r>
  </si>
  <si>
    <r>
      <t xml:space="preserve">školy od 351 do 450 žáků  normativ             </t>
    </r>
    <r>
      <rPr>
        <b/>
        <i/>
        <sz val="9"/>
        <rFont val="Arial CE"/>
        <family val="2"/>
      </rPr>
      <t>3.700 Kč/žák/rok</t>
    </r>
    <r>
      <rPr>
        <i/>
        <sz val="9"/>
        <rFont val="Arial CE"/>
        <family val="2"/>
      </rPr>
      <t xml:space="preserve">                    </t>
    </r>
  </si>
  <si>
    <r>
      <t xml:space="preserve">školy od 451 do 550 žáků  normativ             </t>
    </r>
    <r>
      <rPr>
        <b/>
        <i/>
        <sz val="9"/>
        <rFont val="Arial CE"/>
        <family val="2"/>
      </rPr>
      <t>3.350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</si>
  <si>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od 251 do 350 žáků  normativ             </t>
    </r>
    <r>
      <rPr>
        <b/>
        <i/>
        <sz val="9"/>
        <rFont val="Arial CE"/>
        <family val="0"/>
      </rPr>
      <t>4</t>
    </r>
    <r>
      <rPr>
        <b/>
        <i/>
        <sz val="9"/>
        <rFont val="Arial CE"/>
        <family val="2"/>
      </rPr>
      <t>.100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</si>
  <si>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nad 550 žáků  normativ                        </t>
    </r>
    <r>
      <rPr>
        <b/>
        <i/>
        <sz val="9"/>
        <rFont val="Arial CE"/>
        <family val="0"/>
      </rPr>
      <t>3</t>
    </r>
    <r>
      <rPr>
        <b/>
        <i/>
        <sz val="9"/>
        <rFont val="Arial CE"/>
        <family val="2"/>
      </rPr>
      <t>.050 Kč/žák/rok</t>
    </r>
    <r>
      <rPr>
        <i/>
        <sz val="9"/>
        <rFont val="Arial CE"/>
        <family val="2"/>
      </rPr>
      <t xml:space="preserve"> </t>
    </r>
  </si>
  <si>
    <r>
      <t xml:space="preserve">školky od 61 do 95 dětí  normativ                      </t>
    </r>
    <r>
      <rPr>
        <b/>
        <i/>
        <sz val="9"/>
        <rFont val="Arial CE"/>
        <family val="0"/>
      </rPr>
      <t>6</t>
    </r>
    <r>
      <rPr>
        <b/>
        <i/>
        <sz val="9"/>
        <rFont val="Arial CE"/>
        <family val="2"/>
      </rPr>
      <t xml:space="preserve">.060 Kč/žák/rok </t>
    </r>
  </si>
  <si>
    <r>
      <t xml:space="preserve">školky nad 95 dětí  normativ                              </t>
    </r>
    <r>
      <rPr>
        <b/>
        <i/>
        <sz val="9"/>
        <rFont val="Arial CE"/>
        <family val="0"/>
      </rPr>
      <t>5</t>
    </r>
    <r>
      <rPr>
        <b/>
        <i/>
        <sz val="9"/>
        <rFont val="Arial CE"/>
        <family val="2"/>
      </rPr>
      <t xml:space="preserve">.420 Kč/žák/rok </t>
    </r>
  </si>
  <si>
    <t xml:space="preserve"> </t>
  </si>
  <si>
    <t>z toho investičního transferu</t>
  </si>
  <si>
    <t>Dotace na odpisy</t>
  </si>
  <si>
    <t xml:space="preserve">odpisová skupina </t>
  </si>
  <si>
    <t>sestavil:</t>
  </si>
  <si>
    <t>datum a podpis:</t>
  </si>
  <si>
    <t>ředitel PO:</t>
  </si>
  <si>
    <t>běžné opravy</t>
  </si>
  <si>
    <t>Oblačná 101/15, 460 01 Liberec 5</t>
  </si>
  <si>
    <t>Ing. Alena Routová</t>
  </si>
  <si>
    <t>revize</t>
  </si>
  <si>
    <t>malování</t>
  </si>
  <si>
    <t>nákup nových šatních skříněk - 10 ks trojdílných, á cca 6000,-Kč</t>
  </si>
  <si>
    <t>odpisová skupina 7</t>
  </si>
  <si>
    <t>rekonstrukce učebny chemie</t>
  </si>
  <si>
    <t>Ing. Veronika Klozová</t>
  </si>
  <si>
    <t>Návrh rozpočtu organizace na rok 2019</t>
  </si>
  <si>
    <t>1. ZÁKLADNÍ PŘÍSPĚVEK NA PROVOZ NA ROK 2019</t>
  </si>
  <si>
    <t>Stav rezervního fondu k 1.1.2019  -  očekávaná skutečnost</t>
  </si>
  <si>
    <t>Stav investičního fondu k 1.1.2019  -  očekávaná skutečnost</t>
  </si>
  <si>
    <t>Výše normativu na rok 2019</t>
  </si>
  <si>
    <t>2. ÚČELOVÁ DOTACE NA ENERGIE NA ROK 2019</t>
  </si>
  <si>
    <t>Návrh 2019</t>
  </si>
  <si>
    <t>3. PLÁN OPRAV ORGANIZACE NA ROK  2019 A NÁVRH NA POŘÍZENÍ INVESTIC</t>
  </si>
  <si>
    <t>4. ODPISOVÝ PLÁN ORGANIZACE NA ROK 2019</t>
  </si>
  <si>
    <t>oprava umývárny a WC u tělocvičny, přivedení teplé vody,výměna baterie a umyvadla v kabinetě TV</t>
  </si>
  <si>
    <t>oprava, lakování podlahy ve dvou třídách</t>
  </si>
  <si>
    <t>oprava střechy na přístavbě (byt školníka)</t>
  </si>
  <si>
    <t>Skutečnost 2017</t>
  </si>
  <si>
    <t>Oček.skut. 2018</t>
  </si>
  <si>
    <r>
      <t xml:space="preserve">Náhradní výpočet </t>
    </r>
    <r>
      <rPr>
        <b/>
        <sz val="10"/>
        <rFont val="Calibri"/>
        <family val="2"/>
      </rPr>
      <t>[Kč]</t>
    </r>
  </si>
  <si>
    <t>příspěvek na zvýšení kvality vzdělávání</t>
  </si>
  <si>
    <t>provozní dotace celkem</t>
  </si>
  <si>
    <t>Základní škola, Liberec, Oblačná 101/15, p. o.</t>
  </si>
  <si>
    <t xml:space="preserve">Index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</si>
</sst>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#,##0.000"/>
    <numFmt numFmtId="167" formatCode="0.00_)"/>
    <numFmt numFmtId="168" formatCode="0_)"/>
    <numFmt numFmtId="169" formatCode="d/m/yy"/>
    <numFmt numFmtId="170" formatCode="0_ ;[Red]\-0\ "/>
    <numFmt numFmtId="171" formatCode="#,##0_ ;\-#,##0\ "/>
    <numFmt numFmtId="172" formatCode="0.0%"/>
  </numFmts>
  <fonts count="7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u val="single"/>
      <sz val="9"/>
      <name val="Arial CE"/>
      <family val="2"/>
    </font>
    <font>
      <i/>
      <sz val="8"/>
      <name val="Arial CE"/>
      <family val="0"/>
    </font>
    <font>
      <sz val="14"/>
      <name val="Arial CE"/>
      <family val="0"/>
    </font>
    <font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 CE"/>
      <family val="0"/>
    </font>
    <font>
      <sz val="10"/>
      <color indexed="30"/>
      <name val="Arial CE"/>
      <family val="2"/>
    </font>
    <font>
      <b/>
      <sz val="10"/>
      <color indexed="30"/>
      <name val="Arial CE"/>
      <family val="0"/>
    </font>
    <font>
      <sz val="10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 CE"/>
      <family val="0"/>
    </font>
    <font>
      <sz val="10"/>
      <color rgb="FF0070C0"/>
      <name val="Arial CE"/>
      <family val="2"/>
    </font>
    <font>
      <b/>
      <sz val="10"/>
      <color rgb="FF0070C0"/>
      <name val="Arial CE"/>
      <family val="0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medium"/>
      <bottom style="medium"/>
      <diagonal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48" applyFont="1" applyAlignment="1">
      <alignment horizontal="center"/>
      <protection/>
    </xf>
    <xf numFmtId="0" fontId="4" fillId="0" borderId="0" xfId="47">
      <alignment/>
      <protection/>
    </xf>
    <xf numFmtId="0" fontId="7" fillId="0" borderId="10" xfId="47" applyFont="1" applyBorder="1" applyAlignment="1">
      <alignment horizontal="center"/>
      <protection/>
    </xf>
    <xf numFmtId="0" fontId="1" fillId="0" borderId="0" xfId="0" applyFont="1" applyBorder="1" applyAlignment="1">
      <alignment horizontal="left"/>
    </xf>
    <xf numFmtId="0" fontId="1" fillId="0" borderId="0" xfId="48" applyFont="1" applyAlignment="1">
      <alignment horizontal="left"/>
      <protection/>
    </xf>
    <xf numFmtId="0" fontId="8" fillId="0" borderId="0" xfId="0" applyFont="1" applyAlignment="1">
      <alignment/>
    </xf>
    <xf numFmtId="0" fontId="5" fillId="0" borderId="0" xfId="47" applyFont="1" applyBorder="1" applyAlignment="1">
      <alignment horizontal="left" vertical="center"/>
      <protection/>
    </xf>
    <xf numFmtId="0" fontId="4" fillId="0" borderId="0" xfId="47" applyBorder="1">
      <alignment/>
      <protection/>
    </xf>
    <xf numFmtId="3" fontId="11" fillId="0" borderId="11" xfId="47" applyNumberFormat="1" applyFont="1" applyBorder="1" applyAlignment="1">
      <alignment horizontal="center"/>
      <protection/>
    </xf>
    <xf numFmtId="3" fontId="11" fillId="0" borderId="12" xfId="47" applyNumberFormat="1" applyFont="1" applyBorder="1" applyAlignment="1">
      <alignment horizontal="center"/>
      <protection/>
    </xf>
    <xf numFmtId="3" fontId="11" fillId="0" borderId="11" xfId="47" applyNumberFormat="1" applyFont="1" applyBorder="1" applyAlignment="1">
      <alignment horizontal="center"/>
      <protection/>
    </xf>
    <xf numFmtId="3" fontId="11" fillId="0" borderId="12" xfId="47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10" fontId="9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10" fontId="9" fillId="0" borderId="14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3" fontId="3" fillId="0" borderId="3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14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5" xfId="0" applyFont="1" applyBorder="1" applyAlignment="1">
      <alignment/>
    </xf>
    <xf numFmtId="3" fontId="11" fillId="0" borderId="0" xfId="47" applyNumberFormat="1" applyFont="1" applyBorder="1" applyAlignment="1">
      <alignment horizontal="center" vertical="center"/>
      <protection/>
    </xf>
    <xf numFmtId="3" fontId="4" fillId="0" borderId="0" xfId="47" applyNumberFormat="1" applyBorder="1">
      <alignment/>
      <protection/>
    </xf>
    <xf numFmtId="0" fontId="0" fillId="0" borderId="0" xfId="0" applyBorder="1" applyAlignment="1">
      <alignment horizontal="center"/>
    </xf>
    <xf numFmtId="0" fontId="13" fillId="0" borderId="36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7" fillId="0" borderId="0" xfId="47" applyFont="1" applyProtection="1">
      <alignment/>
      <protection locked="0"/>
    </xf>
    <xf numFmtId="0" fontId="4" fillId="0" borderId="0" xfId="47" applyFont="1" applyProtection="1">
      <alignment/>
      <protection locked="0"/>
    </xf>
    <xf numFmtId="0" fontId="0" fillId="0" borderId="0" xfId="48" applyFont="1" applyAlignment="1">
      <alignment horizontal="left"/>
      <protection/>
    </xf>
    <xf numFmtId="10" fontId="9" fillId="0" borderId="37" xfId="0" applyNumberFormat="1" applyFont="1" applyBorder="1" applyAlignment="1">
      <alignment vertical="center"/>
    </xf>
    <xf numFmtId="172" fontId="11" fillId="34" borderId="38" xfId="47" applyNumberFormat="1" applyFont="1" applyFill="1" applyBorder="1" applyAlignment="1" applyProtection="1">
      <alignment horizontal="center"/>
      <protection locked="0"/>
    </xf>
    <xf numFmtId="3" fontId="11" fillId="34" borderId="39" xfId="47" applyNumberFormat="1" applyFont="1" applyFill="1" applyBorder="1" applyAlignment="1" applyProtection="1">
      <alignment horizontal="center"/>
      <protection locked="0"/>
    </xf>
    <xf numFmtId="172" fontId="11" fillId="34" borderId="40" xfId="47" applyNumberFormat="1" applyFont="1" applyFill="1" applyBorder="1" applyAlignment="1" applyProtection="1">
      <alignment horizontal="center"/>
      <protection locked="0"/>
    </xf>
    <xf numFmtId="3" fontId="11" fillId="34" borderId="41" xfId="47" applyNumberFormat="1" applyFont="1" applyFill="1" applyBorder="1" applyAlignment="1" applyProtection="1">
      <alignment horizontal="center"/>
      <protection locked="0"/>
    </xf>
    <xf numFmtId="172" fontId="11" fillId="34" borderId="42" xfId="47" applyNumberFormat="1" applyFont="1" applyFill="1" applyBorder="1" applyAlignment="1" applyProtection="1">
      <alignment horizontal="center"/>
      <protection locked="0"/>
    </xf>
    <xf numFmtId="3" fontId="11" fillId="34" borderId="43" xfId="47" applyNumberFormat="1" applyFont="1" applyFill="1" applyBorder="1" applyAlignment="1" applyProtection="1">
      <alignment horizontal="center"/>
      <protection locked="0"/>
    </xf>
    <xf numFmtId="3" fontId="11" fillId="34" borderId="38" xfId="47" applyNumberFormat="1" applyFont="1" applyFill="1" applyBorder="1" applyAlignment="1" applyProtection="1">
      <alignment horizontal="center"/>
      <protection locked="0"/>
    </xf>
    <xf numFmtId="3" fontId="11" fillId="34" borderId="38" xfId="47" applyNumberFormat="1" applyFont="1" applyFill="1" applyBorder="1" applyAlignment="1" applyProtection="1">
      <alignment horizontal="right"/>
      <protection locked="0"/>
    </xf>
    <xf numFmtId="172" fontId="11" fillId="34" borderId="38" xfId="47" applyNumberFormat="1" applyFont="1" applyFill="1" applyBorder="1" applyAlignment="1" applyProtection="1">
      <alignment horizontal="right"/>
      <protection locked="0"/>
    </xf>
    <xf numFmtId="3" fontId="11" fillId="34" borderId="39" xfId="47" applyNumberFormat="1" applyFont="1" applyFill="1" applyBorder="1" applyAlignment="1" applyProtection="1">
      <alignment horizontal="center"/>
      <protection locked="0"/>
    </xf>
    <xf numFmtId="3" fontId="11" fillId="34" borderId="40" xfId="47" applyNumberFormat="1" applyFont="1" applyFill="1" applyBorder="1" applyAlignment="1" applyProtection="1">
      <alignment horizontal="center"/>
      <protection locked="0"/>
    </xf>
    <xf numFmtId="3" fontId="11" fillId="34" borderId="40" xfId="47" applyNumberFormat="1" applyFont="1" applyFill="1" applyBorder="1" applyAlignment="1" applyProtection="1">
      <alignment horizontal="right"/>
      <protection locked="0"/>
    </xf>
    <xf numFmtId="172" fontId="11" fillId="34" borderId="40" xfId="47" applyNumberFormat="1" applyFont="1" applyFill="1" applyBorder="1" applyAlignment="1" applyProtection="1">
      <alignment horizontal="right"/>
      <protection locked="0"/>
    </xf>
    <xf numFmtId="3" fontId="11" fillId="34" borderId="41" xfId="47" applyNumberFormat="1" applyFont="1" applyFill="1" applyBorder="1" applyAlignment="1" applyProtection="1">
      <alignment horizontal="center"/>
      <protection locked="0"/>
    </xf>
    <xf numFmtId="3" fontId="11" fillId="34" borderId="42" xfId="47" applyNumberFormat="1" applyFont="1" applyFill="1" applyBorder="1" applyAlignment="1" applyProtection="1">
      <alignment horizontal="center"/>
      <protection locked="0"/>
    </xf>
    <xf numFmtId="3" fontId="11" fillId="34" borderId="42" xfId="47" applyNumberFormat="1" applyFont="1" applyFill="1" applyBorder="1" applyAlignment="1" applyProtection="1">
      <alignment horizontal="right"/>
      <protection locked="0"/>
    </xf>
    <xf numFmtId="172" fontId="11" fillId="34" borderId="42" xfId="47" applyNumberFormat="1" applyFont="1" applyFill="1" applyBorder="1" applyAlignment="1" applyProtection="1">
      <alignment horizontal="right"/>
      <protection locked="0"/>
    </xf>
    <xf numFmtId="3" fontId="11" fillId="34" borderId="43" xfId="47" applyNumberFormat="1" applyFont="1" applyFill="1" applyBorder="1" applyAlignment="1" applyProtection="1">
      <alignment horizontal="center"/>
      <protection locked="0"/>
    </xf>
    <xf numFmtId="0" fontId="11" fillId="34" borderId="38" xfId="47" applyFont="1" applyFill="1" applyBorder="1" applyAlignment="1" applyProtection="1">
      <alignment horizontal="center"/>
      <protection locked="0"/>
    </xf>
    <xf numFmtId="0" fontId="11" fillId="34" borderId="38" xfId="47" applyFont="1" applyFill="1" applyBorder="1" applyProtection="1">
      <alignment/>
      <protection locked="0"/>
    </xf>
    <xf numFmtId="172" fontId="11" fillId="34" borderId="38" xfId="47" applyNumberFormat="1" applyFont="1" applyFill="1" applyBorder="1" applyProtection="1">
      <alignment/>
      <protection locked="0"/>
    </xf>
    <xf numFmtId="0" fontId="11" fillId="34" borderId="39" xfId="47" applyFont="1" applyFill="1" applyBorder="1" applyAlignment="1" applyProtection="1">
      <alignment horizontal="center"/>
      <protection locked="0"/>
    </xf>
    <xf numFmtId="0" fontId="11" fillId="34" borderId="40" xfId="47" applyFont="1" applyFill="1" applyBorder="1" applyAlignment="1" applyProtection="1">
      <alignment horizontal="center"/>
      <protection locked="0"/>
    </xf>
    <xf numFmtId="0" fontId="11" fillId="34" borderId="40" xfId="47" applyFont="1" applyFill="1" applyBorder="1" applyProtection="1">
      <alignment/>
      <protection locked="0"/>
    </xf>
    <xf numFmtId="172" fontId="11" fillId="34" borderId="40" xfId="47" applyNumberFormat="1" applyFont="1" applyFill="1" applyBorder="1" applyProtection="1">
      <alignment/>
      <protection locked="0"/>
    </xf>
    <xf numFmtId="0" fontId="11" fillId="34" borderId="41" xfId="47" applyFont="1" applyFill="1" applyBorder="1" applyAlignment="1" applyProtection="1">
      <alignment horizontal="center"/>
      <protection locked="0"/>
    </xf>
    <xf numFmtId="0" fontId="11" fillId="34" borderId="42" xfId="47" applyFont="1" applyFill="1" applyBorder="1" applyAlignment="1" applyProtection="1">
      <alignment horizontal="center"/>
      <protection locked="0"/>
    </xf>
    <xf numFmtId="0" fontId="11" fillId="34" borderId="42" xfId="47" applyFont="1" applyFill="1" applyBorder="1" applyProtection="1">
      <alignment/>
      <protection locked="0"/>
    </xf>
    <xf numFmtId="172" fontId="11" fillId="34" borderId="42" xfId="47" applyNumberFormat="1" applyFont="1" applyFill="1" applyBorder="1" applyProtection="1">
      <alignment/>
      <protection locked="0"/>
    </xf>
    <xf numFmtId="0" fontId="11" fillId="34" borderId="43" xfId="47" applyFont="1" applyFill="1" applyBorder="1" applyAlignment="1" applyProtection="1">
      <alignment horizontal="center"/>
      <protection locked="0"/>
    </xf>
    <xf numFmtId="3" fontId="2" fillId="34" borderId="16" xfId="0" applyNumberFormat="1" applyFont="1" applyFill="1" applyBorder="1" applyAlignment="1" applyProtection="1">
      <alignment/>
      <protection locked="0"/>
    </xf>
    <xf numFmtId="3" fontId="2" fillId="34" borderId="21" xfId="0" applyNumberFormat="1" applyFont="1" applyFill="1" applyBorder="1" applyAlignment="1" applyProtection="1">
      <alignment/>
      <protection locked="0"/>
    </xf>
    <xf numFmtId="0" fontId="0" fillId="0" borderId="0" xfId="48" applyFont="1" applyAlignment="1">
      <alignment/>
      <protection/>
    </xf>
    <xf numFmtId="0" fontId="0" fillId="34" borderId="0" xfId="48" applyFont="1" applyFill="1" applyAlignment="1">
      <alignment/>
      <protection/>
    </xf>
    <xf numFmtId="10" fontId="9" fillId="0" borderId="44" xfId="0" applyNumberFormat="1" applyFont="1" applyBorder="1" applyAlignment="1">
      <alignment vertical="center"/>
    </xf>
    <xf numFmtId="10" fontId="9" fillId="0" borderId="13" xfId="0" applyNumberFormat="1" applyFont="1" applyBorder="1" applyAlignment="1">
      <alignment vertical="center"/>
    </xf>
    <xf numFmtId="3" fontId="11" fillId="34" borderId="38" xfId="47" applyNumberFormat="1" applyFont="1" applyFill="1" applyBorder="1" applyAlignment="1" applyProtection="1">
      <alignment horizontal="center"/>
      <protection locked="0"/>
    </xf>
    <xf numFmtId="3" fontId="11" fillId="34" borderId="40" xfId="47" applyNumberFormat="1" applyFont="1" applyFill="1" applyBorder="1" applyAlignment="1" applyProtection="1">
      <alignment horizontal="center"/>
      <protection locked="0"/>
    </xf>
    <xf numFmtId="0" fontId="7" fillId="0" borderId="40" xfId="47" applyFont="1" applyBorder="1" applyAlignment="1">
      <alignment horizontal="center" vertical="center" wrapText="1"/>
      <protection/>
    </xf>
    <xf numFmtId="0" fontId="7" fillId="0" borderId="40" xfId="47" applyFont="1" applyBorder="1" applyAlignment="1">
      <alignment horizontal="center" vertical="center" wrapText="1"/>
      <protection/>
    </xf>
    <xf numFmtId="0" fontId="7" fillId="0" borderId="0" xfId="47" applyFont="1" applyAlignment="1" applyProtection="1">
      <alignment horizontal="left"/>
      <protection locked="0"/>
    </xf>
    <xf numFmtId="3" fontId="11" fillId="34" borderId="42" xfId="47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47" applyAlignment="1" applyProtection="1">
      <alignment horizontal="center"/>
      <protection locked="0"/>
    </xf>
    <xf numFmtId="0" fontId="11" fillId="0" borderId="0" xfId="47" applyFont="1" applyAlignment="1" applyProtection="1">
      <alignment/>
      <protection locked="0"/>
    </xf>
    <xf numFmtId="0" fontId="11" fillId="0" borderId="0" xfId="47" applyFont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3" fontId="0" fillId="34" borderId="34" xfId="0" applyNumberFormat="1" applyFill="1" applyBorder="1" applyAlignment="1" applyProtection="1">
      <alignment horizontal="center" vertical="center"/>
      <protection locked="0"/>
    </xf>
    <xf numFmtId="3" fontId="0" fillId="34" borderId="47" xfId="0" applyNumberFormat="1" applyFill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 horizontal="center" vertical="center" wrapText="1"/>
      <protection/>
    </xf>
    <xf numFmtId="3" fontId="13" fillId="0" borderId="21" xfId="0" applyNumberFormat="1" applyFont="1" applyBorder="1" applyAlignment="1" applyProtection="1">
      <alignment horizontal="center" vertical="center"/>
      <protection/>
    </xf>
    <xf numFmtId="0" fontId="6" fillId="0" borderId="46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 vertical="center"/>
      <protection/>
    </xf>
    <xf numFmtId="3" fontId="4" fillId="0" borderId="50" xfId="47" applyNumberFormat="1" applyBorder="1">
      <alignment/>
      <protection/>
    </xf>
    <xf numFmtId="3" fontId="5" fillId="0" borderId="21" xfId="47" applyNumberFormat="1" applyFont="1" applyBorder="1" applyAlignment="1">
      <alignment horizontal="center"/>
      <protection/>
    </xf>
    <xf numFmtId="3" fontId="5" fillId="0" borderId="21" xfId="47" applyNumberFormat="1" applyFont="1" applyBorder="1" applyAlignment="1">
      <alignment horizontal="center" vertical="center"/>
      <protection/>
    </xf>
    <xf numFmtId="0" fontId="7" fillId="0" borderId="21" xfId="47" applyFont="1" applyFill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47" applyFont="1" applyAlignment="1" applyProtection="1">
      <alignment horizontal="left"/>
      <protection locked="0"/>
    </xf>
    <xf numFmtId="0" fontId="7" fillId="0" borderId="0" xfId="47" applyFont="1" applyProtection="1">
      <alignment/>
      <protection locked="0"/>
    </xf>
    <xf numFmtId="0" fontId="4" fillId="0" borderId="0" xfId="47" applyAlignment="1" applyProtection="1">
      <alignment/>
      <protection locked="0"/>
    </xf>
    <xf numFmtId="0" fontId="0" fillId="34" borderId="0" xfId="0" applyFill="1" applyAlignment="1">
      <alignment horizontal="left"/>
    </xf>
    <xf numFmtId="14" fontId="0" fillId="34" borderId="0" xfId="0" applyNumberFormat="1" applyFill="1" applyAlignment="1">
      <alignment horizontal="left"/>
    </xf>
    <xf numFmtId="1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right" vertical="center"/>
      <protection locked="0"/>
    </xf>
    <xf numFmtId="14" fontId="4" fillId="0" borderId="0" xfId="47" applyNumberFormat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8" fillId="0" borderId="0" xfId="48" applyFont="1" applyAlignment="1">
      <alignment/>
      <protection/>
    </xf>
    <xf numFmtId="3" fontId="12" fillId="0" borderId="11" xfId="47" applyNumberFormat="1" applyFont="1" applyBorder="1" applyAlignment="1">
      <alignment horizontal="center"/>
      <protection/>
    </xf>
    <xf numFmtId="0" fontId="0" fillId="0" borderId="0" xfId="48" applyFont="1" applyAlignment="1">
      <alignment horizontal="left" vertical="center"/>
      <protection/>
    </xf>
    <xf numFmtId="0" fontId="28" fillId="34" borderId="0" xfId="48" applyFont="1" applyFill="1" applyAlignment="1">
      <alignment horizontal="left" vertical="center"/>
      <protection/>
    </xf>
    <xf numFmtId="0" fontId="2" fillId="0" borderId="0" xfId="0" applyFont="1" applyAlignment="1">
      <alignment horizontal="center"/>
    </xf>
    <xf numFmtId="4" fontId="9" fillId="0" borderId="21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" fontId="9" fillId="34" borderId="13" xfId="0" applyNumberFormat="1" applyFont="1" applyFill="1" applyBorder="1" applyAlignment="1" applyProtection="1">
      <alignment horizontal="right" vertical="center"/>
      <protection locked="0"/>
    </xf>
    <xf numFmtId="4" fontId="9" fillId="34" borderId="14" xfId="0" applyNumberFormat="1" applyFont="1" applyFill="1" applyBorder="1" applyAlignment="1" applyProtection="1">
      <alignment horizontal="right" vertical="center"/>
      <protection locked="0"/>
    </xf>
    <xf numFmtId="4" fontId="9" fillId="34" borderId="44" xfId="0" applyNumberFormat="1" applyFont="1" applyFill="1" applyBorder="1" applyAlignment="1" applyProtection="1">
      <alignment horizontal="right" vertical="center"/>
      <protection locked="0"/>
    </xf>
    <xf numFmtId="4" fontId="9" fillId="34" borderId="34" xfId="0" applyNumberFormat="1" applyFont="1" applyFill="1" applyBorder="1" applyAlignment="1" applyProtection="1">
      <alignment horizontal="right"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4" fontId="9" fillId="0" borderId="32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4" fontId="9" fillId="34" borderId="52" xfId="0" applyNumberFormat="1" applyFont="1" applyFill="1" applyBorder="1" applyAlignment="1" applyProtection="1">
      <alignment horizontal="right" vertical="center"/>
      <protection locked="0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37" xfId="0" applyNumberFormat="1" applyFont="1" applyFill="1" applyBorder="1" applyAlignment="1">
      <alignment horizontal="right" vertical="center"/>
    </xf>
    <xf numFmtId="0" fontId="0" fillId="0" borderId="51" xfId="0" applyFont="1" applyBorder="1" applyAlignment="1" applyProtection="1">
      <alignment vertical="center" wrapText="1"/>
      <protection locked="0"/>
    </xf>
    <xf numFmtId="10" fontId="9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7" fillId="0" borderId="21" xfId="47" applyFont="1" applyBorder="1" applyAlignment="1">
      <alignment horizontal="center"/>
      <protection/>
    </xf>
    <xf numFmtId="0" fontId="6" fillId="0" borderId="21" xfId="47" applyFont="1" applyBorder="1" applyAlignment="1">
      <alignment horizontal="center"/>
      <protection/>
    </xf>
    <xf numFmtId="0" fontId="6" fillId="0" borderId="46" xfId="47" applyFont="1" applyBorder="1" applyAlignment="1">
      <alignment horizontal="center" vertical="center"/>
      <protection/>
    </xf>
    <xf numFmtId="0" fontId="7" fillId="0" borderId="53" xfId="47" applyFont="1" applyBorder="1" applyAlignment="1">
      <alignment horizontal="center"/>
      <protection/>
    </xf>
    <xf numFmtId="0" fontId="7" fillId="0" borderId="54" xfId="47" applyFont="1" applyBorder="1" applyAlignment="1">
      <alignment horizontal="center"/>
      <protection/>
    </xf>
    <xf numFmtId="3" fontId="11" fillId="0" borderId="55" xfId="47" applyNumberFormat="1" applyFont="1" applyBorder="1" applyAlignment="1">
      <alignment horizontal="center"/>
      <protection/>
    </xf>
    <xf numFmtId="3" fontId="11" fillId="34" borderId="28" xfId="47" applyNumberFormat="1" applyFont="1" applyFill="1" applyBorder="1" applyAlignment="1" applyProtection="1">
      <alignment horizontal="center"/>
      <protection locked="0"/>
    </xf>
    <xf numFmtId="3" fontId="11" fillId="34" borderId="56" xfId="47" applyNumberFormat="1" applyFont="1" applyFill="1" applyBorder="1" applyAlignment="1" applyProtection="1">
      <alignment horizontal="center"/>
      <protection locked="0"/>
    </xf>
    <xf numFmtId="3" fontId="11" fillId="34" borderId="24" xfId="47" applyNumberFormat="1" applyFont="1" applyFill="1" applyBorder="1" applyAlignment="1" applyProtection="1">
      <alignment horizontal="center"/>
      <protection locked="0"/>
    </xf>
    <xf numFmtId="3" fontId="11" fillId="0" borderId="32" xfId="47" applyNumberFormat="1" applyFont="1" applyBorder="1" applyAlignment="1">
      <alignment horizontal="center"/>
      <protection/>
    </xf>
    <xf numFmtId="0" fontId="7" fillId="0" borderId="13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7" fillId="0" borderId="52" xfId="47" applyFont="1" applyBorder="1" applyAlignment="1">
      <alignment horizontal="center"/>
      <protection/>
    </xf>
    <xf numFmtId="0" fontId="7" fillId="0" borderId="44" xfId="47" applyFont="1" applyBorder="1" applyAlignment="1">
      <alignment horizontal="center"/>
      <protection/>
    </xf>
    <xf numFmtId="0" fontId="6" fillId="0" borderId="21" xfId="47" applyFont="1" applyBorder="1" applyAlignment="1">
      <alignment horizontal="center" vertical="center" wrapText="1"/>
      <protection/>
    </xf>
    <xf numFmtId="3" fontId="11" fillId="34" borderId="34" xfId="47" applyNumberFormat="1" applyFont="1" applyFill="1" applyBorder="1" applyAlignment="1" applyProtection="1">
      <alignment horizontal="center"/>
      <protection locked="0"/>
    </xf>
    <xf numFmtId="3" fontId="11" fillId="34" borderId="47" xfId="47" applyNumberFormat="1" applyFont="1" applyFill="1" applyBorder="1" applyAlignment="1" applyProtection="1">
      <alignment horizontal="center"/>
      <protection locked="0"/>
    </xf>
    <xf numFmtId="3" fontId="11" fillId="34" borderId="23" xfId="47" applyNumberFormat="1" applyFont="1" applyFill="1" applyBorder="1" applyAlignment="1" applyProtection="1">
      <alignment horizontal="right"/>
      <protection locked="0"/>
    </xf>
    <xf numFmtId="3" fontId="11" fillId="0" borderId="32" xfId="47" applyNumberFormat="1" applyFont="1" applyBorder="1" applyAlignment="1">
      <alignment horizontal="center"/>
      <protection/>
    </xf>
    <xf numFmtId="0" fontId="11" fillId="34" borderId="34" xfId="47" applyFont="1" applyFill="1" applyBorder="1" applyAlignment="1" applyProtection="1">
      <alignment horizontal="center"/>
      <protection locked="0"/>
    </xf>
    <xf numFmtId="0" fontId="11" fillId="34" borderId="47" xfId="47" applyFont="1" applyFill="1" applyBorder="1" applyAlignment="1" applyProtection="1">
      <alignment horizontal="center"/>
      <protection locked="0"/>
    </xf>
    <xf numFmtId="0" fontId="11" fillId="34" borderId="23" xfId="47" applyFont="1" applyFill="1" applyBorder="1" applyAlignment="1" applyProtection="1">
      <alignment horizontal="center"/>
      <protection locked="0"/>
    </xf>
    <xf numFmtId="0" fontId="6" fillId="0" borderId="45" xfId="47" applyFont="1" applyBorder="1" applyAlignment="1">
      <alignment horizontal="center"/>
      <protection/>
    </xf>
    <xf numFmtId="0" fontId="7" fillId="0" borderId="18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35" xfId="47" applyFont="1" applyBorder="1" applyAlignment="1">
      <alignment horizontal="center"/>
      <protection/>
    </xf>
    <xf numFmtId="4" fontId="9" fillId="34" borderId="44" xfId="0" applyNumberFormat="1" applyFont="1" applyFill="1" applyBorder="1" applyAlignment="1">
      <alignment horizontal="right" vertical="center"/>
    </xf>
    <xf numFmtId="4" fontId="9" fillId="34" borderId="47" xfId="0" applyNumberFormat="1" applyFont="1" applyFill="1" applyBorder="1" applyAlignment="1" applyProtection="1">
      <alignment horizontal="right" vertical="center"/>
      <protection locked="0"/>
    </xf>
    <xf numFmtId="4" fontId="9" fillId="34" borderId="23" xfId="0" applyNumberFormat="1" applyFont="1" applyFill="1" applyBorder="1" applyAlignment="1">
      <alignment horizontal="right" vertical="center"/>
    </xf>
    <xf numFmtId="4" fontId="13" fillId="0" borderId="32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36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3" fontId="5" fillId="34" borderId="21" xfId="4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4" fillId="0" borderId="0" xfId="47" applyNumberFormat="1" applyAlignment="1" applyProtection="1">
      <alignment horizontal="left"/>
      <protection locked="0"/>
    </xf>
    <xf numFmtId="0" fontId="7" fillId="0" borderId="0" xfId="47" applyFont="1" applyAlignment="1" applyProtection="1">
      <alignment horizontal="right"/>
      <protection locked="0"/>
    </xf>
    <xf numFmtId="0" fontId="70" fillId="0" borderId="0" xfId="0" applyFont="1" applyBorder="1" applyAlignment="1">
      <alignment vertical="center" wrapText="1"/>
    </xf>
    <xf numFmtId="3" fontId="71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0" fillId="35" borderId="14" xfId="0" applyNumberFormat="1" applyFont="1" applyFill="1" applyBorder="1" applyAlignment="1">
      <alignment horizontal="center" vertical="center"/>
    </xf>
    <xf numFmtId="3" fontId="69" fillId="35" borderId="14" xfId="0" applyNumberFormat="1" applyFont="1" applyFill="1" applyBorder="1" applyAlignment="1">
      <alignment horizontal="center" vertical="center"/>
    </xf>
    <xf numFmtId="3" fontId="69" fillId="35" borderId="15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0" fillId="35" borderId="53" xfId="0" applyNumberFormat="1" applyFill="1" applyBorder="1" applyAlignment="1" applyProtection="1">
      <alignment horizontal="center"/>
      <protection locked="0"/>
    </xf>
    <xf numFmtId="3" fontId="0" fillId="35" borderId="10" xfId="0" applyNumberFormat="1" applyFill="1" applyBorder="1" applyAlignment="1" applyProtection="1">
      <alignment horizontal="center"/>
      <protection locked="0"/>
    </xf>
    <xf numFmtId="3" fontId="0" fillId="35" borderId="54" xfId="0" applyNumberFormat="1" applyFill="1" applyBorder="1" applyAlignment="1" applyProtection="1">
      <alignment horizontal="center"/>
      <protection locked="0"/>
    </xf>
    <xf numFmtId="3" fontId="2" fillId="0" borderId="21" xfId="0" applyNumberFormat="1" applyFont="1" applyBorder="1" applyAlignment="1">
      <alignment horizontal="center"/>
    </xf>
    <xf numFmtId="0" fontId="71" fillId="0" borderId="21" xfId="0" applyFont="1" applyBorder="1" applyAlignment="1">
      <alignment/>
    </xf>
    <xf numFmtId="3" fontId="71" fillId="0" borderId="21" xfId="0" applyNumberFormat="1" applyFont="1" applyBorder="1" applyAlignment="1">
      <alignment horizontal="center"/>
    </xf>
    <xf numFmtId="3" fontId="72" fillId="0" borderId="57" xfId="0" applyNumberFormat="1" applyFont="1" applyBorder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49" xfId="0" applyFont="1" applyFill="1" applyBorder="1" applyAlignment="1" applyProtection="1">
      <alignment horizontal="center"/>
      <protection locked="0"/>
    </xf>
    <xf numFmtId="3" fontId="3" fillId="34" borderId="58" xfId="0" applyNumberFormat="1" applyFont="1" applyFill="1" applyBorder="1" applyAlignment="1" applyProtection="1">
      <alignment horizontal="center"/>
      <protection locked="0"/>
    </xf>
    <xf numFmtId="3" fontId="3" fillId="34" borderId="16" xfId="0" applyNumberFormat="1" applyFont="1" applyFill="1" applyBorder="1" applyAlignment="1" applyProtection="1">
      <alignment horizontal="center"/>
      <protection locked="0"/>
    </xf>
    <xf numFmtId="3" fontId="13" fillId="34" borderId="16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47" xfId="0" applyFont="1" applyFill="1" applyBorder="1" applyAlignment="1" applyProtection="1">
      <alignment horizontal="center"/>
      <protection locked="0"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3" fontId="3" fillId="34" borderId="14" xfId="0" applyNumberFormat="1" applyFont="1" applyFill="1" applyBorder="1" applyAlignment="1" applyProtection="1">
      <alignment horizontal="center"/>
      <protection locked="0"/>
    </xf>
    <xf numFmtId="3" fontId="13" fillId="34" borderId="14" xfId="0" applyNumberFormat="1" applyFont="1" applyFill="1" applyBorder="1" applyAlignment="1">
      <alignment horizontal="center" vertical="center" wrapText="1"/>
    </xf>
    <xf numFmtId="0" fontId="3" fillId="34" borderId="47" xfId="0" applyFont="1" applyFill="1" applyBorder="1" applyAlignment="1" applyProtection="1">
      <alignment horizontal="center" wrapText="1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49" fontId="3" fillId="34" borderId="47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44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54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34" borderId="16" xfId="0" applyNumberFormat="1" applyFont="1" applyFill="1" applyBorder="1" applyAlignment="1" applyProtection="1">
      <alignment horizontal="center" vertical="center"/>
      <protection locked="0"/>
    </xf>
    <xf numFmtId="3" fontId="13" fillId="34" borderId="13" xfId="0" applyNumberFormat="1" applyFont="1" applyFill="1" applyBorder="1" applyAlignment="1" applyProtection="1">
      <alignment horizontal="center" vertical="center"/>
      <protection locked="0"/>
    </xf>
    <xf numFmtId="3" fontId="13" fillId="34" borderId="16" xfId="0" applyNumberFormat="1" applyFont="1" applyFill="1" applyBorder="1" applyAlignment="1">
      <alignment horizontal="center" vertical="center"/>
    </xf>
    <xf numFmtId="3" fontId="13" fillId="34" borderId="14" xfId="0" applyNumberFormat="1" applyFont="1" applyFill="1" applyBorder="1" applyAlignment="1" applyProtection="1">
      <alignment horizontal="center" vertical="center"/>
      <protection locked="0"/>
    </xf>
    <xf numFmtId="3" fontId="13" fillId="34" borderId="14" xfId="0" applyNumberFormat="1" applyFont="1" applyFill="1" applyBorder="1" applyAlignment="1">
      <alignment horizontal="center" vertical="center"/>
    </xf>
    <xf numFmtId="0" fontId="1" fillId="34" borderId="44" xfId="0" applyFont="1" applyFill="1" applyBorder="1" applyAlignment="1" applyProtection="1">
      <alignment horizontal="center" vertical="center"/>
      <protection locked="0"/>
    </xf>
    <xf numFmtId="3" fontId="13" fillId="34" borderId="44" xfId="0" applyNumberFormat="1" applyFont="1" applyFill="1" applyBorder="1" applyAlignment="1" applyProtection="1">
      <alignment horizontal="center" vertical="center"/>
      <protection locked="0"/>
    </xf>
    <xf numFmtId="3" fontId="13" fillId="34" borderId="15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3" fontId="69" fillId="0" borderId="5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>
      <alignment horizontal="left" indent="2"/>
    </xf>
    <xf numFmtId="0" fontId="2" fillId="0" borderId="46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20" fillId="36" borderId="60" xfId="0" applyNumberFormat="1" applyFont="1" applyFill="1" applyBorder="1" applyAlignment="1">
      <alignment horizontal="center" vertical="center" wrapText="1"/>
    </xf>
    <xf numFmtId="49" fontId="19" fillId="36" borderId="37" xfId="0" applyNumberFormat="1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vertical="center" wrapText="1"/>
    </xf>
    <xf numFmtId="0" fontId="16" fillId="36" borderId="64" xfId="0" applyFont="1" applyFill="1" applyBorder="1" applyAlignment="1">
      <alignment vertical="center" wrapText="1"/>
    </xf>
    <xf numFmtId="0" fontId="13" fillId="36" borderId="60" xfId="0" applyFont="1" applyFill="1" applyBorder="1" applyAlignment="1">
      <alignment horizontal="center" vertical="center" wrapText="1"/>
    </xf>
    <xf numFmtId="0" fontId="13" fillId="36" borderId="5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5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0" fillId="36" borderId="33" xfId="0" applyNumberFormat="1" applyFont="1" applyFill="1" applyBorder="1" applyAlignment="1">
      <alignment horizontal="center" vertical="center" wrapText="1"/>
    </xf>
    <xf numFmtId="49" fontId="19" fillId="36" borderId="3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" fontId="3" fillId="37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3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13" fillId="0" borderId="67" xfId="0" applyFont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34" borderId="57" xfId="0" applyFont="1" applyFill="1" applyBorder="1" applyAlignment="1" applyProtection="1">
      <alignment horizontal="center" wrapText="1"/>
      <protection locked="0"/>
    </xf>
    <xf numFmtId="0" fontId="3" fillId="34" borderId="20" xfId="0" applyFont="1" applyFill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3" fillId="34" borderId="58" xfId="0" applyFont="1" applyFill="1" applyBorder="1" applyAlignment="1" applyProtection="1">
      <alignment horizontal="center" wrapText="1"/>
      <protection locked="0"/>
    </xf>
    <xf numFmtId="0" fontId="3" fillId="34" borderId="17" xfId="0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2" fillId="0" borderId="36" xfId="0" applyFont="1" applyBorder="1" applyAlignment="1">
      <alignment horizontal="left" indent="3"/>
    </xf>
    <xf numFmtId="0" fontId="5" fillId="0" borderId="46" xfId="47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7" fillId="0" borderId="16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3" fontId="6" fillId="0" borderId="66" xfId="47" applyNumberFormat="1" applyFont="1" applyBorder="1" applyAlignment="1">
      <alignment horizontal="center" vertical="center" wrapText="1"/>
      <protection/>
    </xf>
    <xf numFmtId="3" fontId="4" fillId="0" borderId="68" xfId="47" applyNumberFormat="1" applyBorder="1">
      <alignment/>
      <protection/>
    </xf>
    <xf numFmtId="0" fontId="7" fillId="0" borderId="69" xfId="47" applyFont="1" applyBorder="1" applyAlignment="1">
      <alignment horizontal="center" vertical="center" wrapText="1"/>
      <protection/>
    </xf>
    <xf numFmtId="0" fontId="7" fillId="0" borderId="26" xfId="47" applyFont="1" applyBorder="1" applyAlignment="1">
      <alignment horizontal="center" vertical="center" wrapText="1"/>
      <protection/>
    </xf>
    <xf numFmtId="0" fontId="7" fillId="0" borderId="70" xfId="47" applyFont="1" applyBorder="1" applyAlignment="1">
      <alignment horizontal="center" vertical="center" wrapText="1"/>
      <protection/>
    </xf>
    <xf numFmtId="3" fontId="11" fillId="0" borderId="71" xfId="47" applyNumberFormat="1" applyFont="1" applyBorder="1" applyAlignment="1">
      <alignment horizontal="center" vertical="center"/>
      <protection/>
    </xf>
    <xf numFmtId="3" fontId="11" fillId="0" borderId="72" xfId="47" applyNumberFormat="1" applyFont="1" applyBorder="1" applyAlignment="1">
      <alignment horizontal="center" vertical="center"/>
      <protection/>
    </xf>
    <xf numFmtId="0" fontId="7" fillId="0" borderId="73" xfId="47" applyFont="1" applyBorder="1" applyAlignment="1">
      <alignment horizontal="center" vertical="center" wrapText="1"/>
      <protection/>
    </xf>
    <xf numFmtId="0" fontId="7" fillId="0" borderId="40" xfId="47" applyFont="1" applyBorder="1" applyAlignment="1">
      <alignment horizontal="center" vertical="center" wrapText="1"/>
      <protection/>
    </xf>
    <xf numFmtId="0" fontId="7" fillId="0" borderId="42" xfId="47" applyFont="1" applyBorder="1" applyAlignment="1">
      <alignment horizontal="center" vertical="center" wrapText="1"/>
      <protection/>
    </xf>
    <xf numFmtId="0" fontId="7" fillId="0" borderId="74" xfId="47" applyFont="1" applyBorder="1" applyAlignment="1">
      <alignment horizontal="center" vertical="center" wrapText="1"/>
      <protection/>
    </xf>
    <xf numFmtId="0" fontId="7" fillId="0" borderId="41" xfId="47" applyFont="1" applyBorder="1" applyAlignment="1">
      <alignment horizontal="center" vertical="center" wrapText="1"/>
      <protection/>
    </xf>
    <xf numFmtId="0" fontId="7" fillId="0" borderId="43" xfId="47" applyFont="1" applyBorder="1" applyAlignment="1">
      <alignment horizontal="center" vertical="center" wrapText="1"/>
      <protection/>
    </xf>
    <xf numFmtId="0" fontId="7" fillId="0" borderId="40" xfId="47" applyFont="1" applyBorder="1" applyAlignment="1">
      <alignment horizontal="center" vertical="center" wrapText="1"/>
      <protection/>
    </xf>
    <xf numFmtId="0" fontId="7" fillId="0" borderId="42" xfId="47" applyFont="1" applyBorder="1" applyAlignment="1">
      <alignment horizontal="center" vertical="center" wrapText="1"/>
      <protection/>
    </xf>
    <xf numFmtId="0" fontId="27" fillId="0" borderId="0" xfId="47" applyFont="1" applyAlignment="1">
      <alignment horizontal="left"/>
      <protection/>
    </xf>
    <xf numFmtId="0" fontId="7" fillId="0" borderId="0" xfId="47" applyFont="1" applyBorder="1" applyAlignment="1">
      <alignment horizontal="center" vertical="center"/>
      <protection/>
    </xf>
    <xf numFmtId="0" fontId="6" fillId="0" borderId="75" xfId="47" applyFont="1" applyBorder="1" applyAlignment="1">
      <alignment horizontal="center" vertical="center" wrapText="1"/>
      <protection/>
    </xf>
    <xf numFmtId="0" fontId="6" fillId="0" borderId="73" xfId="47" applyFont="1" applyBorder="1" applyAlignment="1">
      <alignment horizontal="center" vertical="center" wrapText="1"/>
      <protection/>
    </xf>
    <xf numFmtId="0" fontId="6" fillId="0" borderId="31" xfId="47" applyFont="1" applyBorder="1" applyAlignment="1">
      <alignment horizontal="center" vertical="center" wrapText="1"/>
      <protection/>
    </xf>
    <xf numFmtId="0" fontId="6" fillId="0" borderId="40" xfId="47" applyFont="1" applyBorder="1" applyAlignment="1">
      <alignment horizontal="center" vertical="center" wrapText="1"/>
      <protection/>
    </xf>
    <xf numFmtId="0" fontId="7" fillId="0" borderId="73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horizontal="center" vertical="center"/>
      <protection/>
    </xf>
    <xf numFmtId="3" fontId="11" fillId="0" borderId="76" xfId="47" applyNumberFormat="1" applyFont="1" applyBorder="1" applyAlignment="1">
      <alignment horizontal="center" vertical="center"/>
      <protection/>
    </xf>
    <xf numFmtId="3" fontId="11" fillId="0" borderId="77" xfId="47" applyNumberFormat="1" applyFont="1" applyBorder="1" applyAlignment="1">
      <alignment horizontal="center" vertical="center"/>
      <protection/>
    </xf>
    <xf numFmtId="0" fontId="4" fillId="0" borderId="0" xfId="47" applyAlignment="1" applyProtection="1">
      <alignment horizontal="center"/>
      <protection locked="0"/>
    </xf>
    <xf numFmtId="0" fontId="6" fillId="0" borderId="74" xfId="47" applyFont="1" applyBorder="1" applyAlignment="1">
      <alignment horizontal="center" vertical="center" wrapText="1"/>
      <protection/>
    </xf>
    <xf numFmtId="0" fontId="6" fillId="0" borderId="41" xfId="47" applyFont="1" applyBorder="1" applyAlignment="1">
      <alignment horizontal="center" vertical="center" wrapText="1"/>
      <protection/>
    </xf>
    <xf numFmtId="0" fontId="6" fillId="0" borderId="30" xfId="47" applyFont="1" applyBorder="1" applyAlignment="1">
      <alignment horizontal="center" vertical="center" wrapText="1"/>
      <protection/>
    </xf>
    <xf numFmtId="0" fontId="6" fillId="0" borderId="43" xfId="47" applyFont="1" applyBorder="1" applyAlignment="1">
      <alignment horizontal="center" vertical="center" wrapText="1"/>
      <protection/>
    </xf>
    <xf numFmtId="0" fontId="5" fillId="0" borderId="46" xfId="47" applyFont="1" applyBorder="1" applyAlignment="1">
      <alignment horizontal="left" vertical="center"/>
      <protection/>
    </xf>
    <xf numFmtId="0" fontId="5" fillId="0" borderId="32" xfId="47" applyFont="1" applyBorder="1" applyAlignment="1">
      <alignment horizontal="left" vertical="center"/>
      <protection/>
    </xf>
    <xf numFmtId="0" fontId="5" fillId="0" borderId="45" xfId="47" applyFont="1" applyBorder="1" applyAlignment="1">
      <alignment horizontal="left" vertical="center"/>
      <protection/>
    </xf>
    <xf numFmtId="3" fontId="5" fillId="0" borderId="32" xfId="47" applyNumberFormat="1" applyFont="1" applyBorder="1" applyAlignment="1">
      <alignment horizontal="left" vertical="center"/>
      <protection/>
    </xf>
    <xf numFmtId="3" fontId="11" fillId="0" borderId="71" xfId="47" applyNumberFormat="1" applyFont="1" applyBorder="1" applyAlignment="1">
      <alignment horizontal="center"/>
      <protection/>
    </xf>
    <xf numFmtId="0" fontId="0" fillId="0" borderId="72" xfId="0" applyBorder="1" applyAlignment="1">
      <alignment horizontal="center"/>
    </xf>
    <xf numFmtId="3" fontId="11" fillId="0" borderId="33" xfId="47" applyNumberFormat="1" applyFont="1" applyBorder="1" applyAlignment="1">
      <alignment horizontal="center" vertical="center"/>
      <protection/>
    </xf>
    <xf numFmtId="3" fontId="11" fillId="0" borderId="36" xfId="47" applyNumberFormat="1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. Odpisový plán - příloha" xfId="47"/>
    <cellStyle name="normální_směrnice 10-tabulk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5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6.125" style="0" customWidth="1"/>
    <col min="2" max="2" width="55.875" style="0" customWidth="1"/>
    <col min="3" max="3" width="3.625" style="0" customWidth="1"/>
    <col min="4" max="5" width="9.625" style="0" customWidth="1"/>
  </cols>
  <sheetData>
    <row r="11" spans="1:4" ht="17.25">
      <c r="A11" s="273" t="s">
        <v>23</v>
      </c>
      <c r="B11" s="273"/>
      <c r="C11" s="152"/>
      <c r="D11" s="152"/>
    </row>
    <row r="12" ht="12.75">
      <c r="A12" s="9"/>
    </row>
    <row r="13" ht="12.75">
      <c r="A13" s="9"/>
    </row>
    <row r="14" spans="1:6" ht="26.25" customHeight="1">
      <c r="A14" s="169" t="s">
        <v>86</v>
      </c>
      <c r="B14" s="170" t="s">
        <v>133</v>
      </c>
      <c r="C14" s="76"/>
      <c r="D14" s="76"/>
      <c r="E14" s="8"/>
      <c r="F14" s="8"/>
    </row>
    <row r="15" spans="1:6" ht="12.75">
      <c r="A15" s="110" t="s">
        <v>36</v>
      </c>
      <c r="B15" s="111" t="s">
        <v>108</v>
      </c>
      <c r="C15" s="110"/>
      <c r="D15" s="110"/>
      <c r="E15" s="8"/>
      <c r="F15" s="8"/>
    </row>
    <row r="16" ht="12.75">
      <c r="A16" s="9"/>
    </row>
    <row r="17" spans="1:2" ht="12.75">
      <c r="A17" s="9"/>
      <c r="B17" s="225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spans="1:2" ht="21">
      <c r="A23" s="274" t="s">
        <v>116</v>
      </c>
      <c r="B23" s="274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spans="1:3" ht="12.75" customHeight="1">
      <c r="A29" s="9"/>
      <c r="B29" s="223"/>
      <c r="C29" s="223"/>
    </row>
    <row r="30" ht="12.75">
      <c r="A30" s="9"/>
    </row>
    <row r="37" ht="12.75">
      <c r="B37" s="150"/>
    </row>
    <row r="38" ht="12.75">
      <c r="B38" s="151"/>
    </row>
    <row r="39" ht="12.75">
      <c r="B39" s="150"/>
    </row>
    <row r="40" ht="12.75">
      <c r="B40" s="150"/>
    </row>
    <row r="41" ht="12.75">
      <c r="B41" s="150"/>
    </row>
    <row r="42" ht="12.75">
      <c r="B42" s="150"/>
    </row>
    <row r="43" spans="1:2" ht="12.75">
      <c r="A43" t="s">
        <v>104</v>
      </c>
      <c r="B43" s="161" t="s">
        <v>115</v>
      </c>
    </row>
    <row r="44" spans="1:2" ht="12.75">
      <c r="A44" t="s">
        <v>105</v>
      </c>
      <c r="B44" s="162">
        <v>43346</v>
      </c>
    </row>
    <row r="45" ht="12.75">
      <c r="B45" s="150"/>
    </row>
    <row r="46" ht="12.75">
      <c r="B46" s="150"/>
    </row>
    <row r="47" ht="12.75">
      <c r="B47" s="150"/>
    </row>
    <row r="48" spans="2:4" ht="12.75">
      <c r="B48" s="150"/>
      <c r="C48" s="2"/>
      <c r="D48" s="2"/>
    </row>
    <row r="49" ht="12.75">
      <c r="B49" s="150"/>
    </row>
    <row r="50" spans="1:2" ht="12.75">
      <c r="A50" t="s">
        <v>100</v>
      </c>
      <c r="B50" s="150"/>
    </row>
    <row r="51" spans="1:2" ht="12.75">
      <c r="A51" t="s">
        <v>106</v>
      </c>
      <c r="B51" s="161" t="s">
        <v>109</v>
      </c>
    </row>
    <row r="52" spans="1:2" ht="12.75">
      <c r="A52" t="s">
        <v>105</v>
      </c>
      <c r="B52" s="162">
        <f>+B44</f>
        <v>43346</v>
      </c>
    </row>
  </sheetData>
  <sheetProtection/>
  <mergeCells count="2">
    <mergeCell ref="A11:B11"/>
    <mergeCell ref="A23:B23"/>
  </mergeCells>
  <printOptions/>
  <pageMargins left="1.1811023622047245" right="1.1811023622047245" top="0.3937007874015748" bottom="1.3779527559055118" header="0.5118110236220472" footer="0.9055118110236221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3">
      <selection activeCell="A1" sqref="A1:D1"/>
    </sheetView>
  </sheetViews>
  <sheetFormatPr defaultColWidth="9.00390625" defaultRowHeight="12.75"/>
  <cols>
    <col min="1" max="1" width="15.00390625" style="0" customWidth="1"/>
    <col min="2" max="2" width="56.875" style="0" customWidth="1"/>
    <col min="3" max="4" width="12.625" style="0" customWidth="1"/>
  </cols>
  <sheetData>
    <row r="1" spans="1:4" ht="12.75">
      <c r="A1" s="281" t="s">
        <v>117</v>
      </c>
      <c r="B1" s="281"/>
      <c r="C1" s="281"/>
      <c r="D1" s="281"/>
    </row>
    <row r="2" spans="1:3" ht="12.75">
      <c r="A2" s="9"/>
      <c r="B2" s="9"/>
      <c r="C2" s="17"/>
    </row>
    <row r="3" spans="1:3" ht="12.75">
      <c r="A3" s="140" t="s">
        <v>92</v>
      </c>
      <c r="B3" s="275" t="str">
        <f>ÚVOD!B14</f>
        <v>Základní škola, Liberec, Oblačná 101/15, p. o.</v>
      </c>
      <c r="C3" s="276"/>
    </row>
    <row r="4" ht="13.5" thickBot="1">
      <c r="B4" s="18"/>
    </row>
    <row r="5" spans="1:4" ht="31.5" customHeight="1" thickBot="1">
      <c r="A5" s="125" t="s">
        <v>37</v>
      </c>
      <c r="B5" s="127" t="s">
        <v>38</v>
      </c>
      <c r="C5" s="133" t="s">
        <v>39</v>
      </c>
      <c r="D5" s="230" t="s">
        <v>130</v>
      </c>
    </row>
    <row r="6" spans="1:4" s="271" customFormat="1" ht="39.75" customHeight="1">
      <c r="A6" s="19">
        <v>1</v>
      </c>
      <c r="B6" s="128" t="s">
        <v>40</v>
      </c>
      <c r="C6" s="134">
        <v>292</v>
      </c>
      <c r="D6" s="231"/>
    </row>
    <row r="7" spans="1:4" s="271" customFormat="1" ht="39.75" customHeight="1">
      <c r="A7" s="20">
        <v>2</v>
      </c>
      <c r="B7" s="126" t="s">
        <v>41</v>
      </c>
      <c r="C7" s="135">
        <v>4100</v>
      </c>
      <c r="D7" s="232"/>
    </row>
    <row r="8" spans="1:4" s="271" customFormat="1" ht="39.75" customHeight="1" thickBot="1">
      <c r="A8" s="21">
        <v>3</v>
      </c>
      <c r="B8" s="129" t="s">
        <v>42</v>
      </c>
      <c r="C8" s="136">
        <f>+C6*C7</f>
        <v>1197200</v>
      </c>
      <c r="D8" s="233"/>
    </row>
    <row r="9" spans="1:4" s="132" customFormat="1" ht="29.25" customHeight="1" thickBot="1">
      <c r="A9" s="130"/>
      <c r="B9" s="228"/>
      <c r="C9" s="131"/>
      <c r="D9" s="229"/>
    </row>
    <row r="10" spans="1:4" ht="13.5" customHeight="1">
      <c r="A10" s="22"/>
      <c r="B10" s="23" t="s">
        <v>43</v>
      </c>
      <c r="C10" s="137"/>
      <c r="D10" s="234"/>
    </row>
    <row r="11" spans="1:4" ht="12.75">
      <c r="A11" s="24">
        <v>4</v>
      </c>
      <c r="B11" s="25" t="s">
        <v>87</v>
      </c>
      <c r="C11" s="235"/>
      <c r="D11" s="232"/>
    </row>
    <row r="12" spans="1:4" ht="12.75">
      <c r="A12" s="279">
        <v>5</v>
      </c>
      <c r="B12" s="26" t="s">
        <v>88</v>
      </c>
      <c r="C12" s="236"/>
      <c r="D12" s="232"/>
    </row>
    <row r="13" spans="1:4" ht="12.75">
      <c r="A13" s="280"/>
      <c r="B13" s="67" t="s">
        <v>89</v>
      </c>
      <c r="C13" s="237"/>
      <c r="D13" s="232"/>
    </row>
    <row r="14" spans="1:4" ht="13.5" thickBot="1">
      <c r="A14" s="27">
        <v>6</v>
      </c>
      <c r="B14" s="28" t="s">
        <v>44</v>
      </c>
      <c r="C14" s="241">
        <f>(C6-C12)*C11</f>
        <v>0</v>
      </c>
      <c r="D14" s="233"/>
    </row>
    <row r="15" spans="1:4" ht="13.5" thickBot="1">
      <c r="A15" s="70"/>
      <c r="B15" s="132"/>
      <c r="C15" s="190"/>
      <c r="D15" s="139"/>
    </row>
    <row r="16" spans="1:4" ht="13.5" thickBot="1">
      <c r="A16" s="188"/>
      <c r="B16" s="29" t="s">
        <v>45</v>
      </c>
      <c r="C16" s="138">
        <f>C8-C14</f>
        <v>1197200</v>
      </c>
      <c r="D16" s="272"/>
    </row>
    <row r="17" spans="1:4" ht="13.5" thickBot="1">
      <c r="A17" s="188"/>
      <c r="B17" s="29" t="s">
        <v>131</v>
      </c>
      <c r="C17" s="238">
        <f>C16*0.1</f>
        <v>119720</v>
      </c>
      <c r="D17" s="272"/>
    </row>
    <row r="18" spans="1:4" ht="13.5" thickBot="1">
      <c r="A18" s="188"/>
      <c r="B18" s="239" t="s">
        <v>132</v>
      </c>
      <c r="C18" s="240">
        <f>SUM(C16:C17)</f>
        <v>1316920</v>
      </c>
      <c r="D18" s="272"/>
    </row>
    <row r="19" spans="1:4" ht="13.5" thickBot="1">
      <c r="A19" s="189"/>
      <c r="B19" s="132"/>
      <c r="C19" s="33"/>
      <c r="D19" s="139"/>
    </row>
    <row r="20" spans="1:4" ht="13.5" thickBot="1">
      <c r="A20" s="277" t="s">
        <v>118</v>
      </c>
      <c r="B20" s="278"/>
      <c r="C20" s="108"/>
      <c r="D20" s="139"/>
    </row>
    <row r="21" spans="1:4" ht="13.5" thickBot="1">
      <c r="A21" s="277" t="s">
        <v>119</v>
      </c>
      <c r="B21" s="278"/>
      <c r="C21" s="109"/>
      <c r="D21" s="139"/>
    </row>
    <row r="22" spans="1:3" ht="15">
      <c r="A22" s="31"/>
      <c r="B22" s="32"/>
      <c r="C22" s="33"/>
    </row>
    <row r="23" spans="1:3" ht="15">
      <c r="A23" s="34"/>
      <c r="C23" s="30"/>
    </row>
    <row r="24" ht="12.75">
      <c r="A24" s="35" t="s">
        <v>120</v>
      </c>
    </row>
    <row r="25" spans="1:3" ht="12.75">
      <c r="A25" s="36" t="s">
        <v>46</v>
      </c>
      <c r="B25" s="37"/>
      <c r="C25" s="38"/>
    </row>
    <row r="26" spans="1:3" ht="12.75">
      <c r="A26" s="39" t="s">
        <v>93</v>
      </c>
      <c r="B26" s="40"/>
      <c r="C26" s="41"/>
    </row>
    <row r="27" spans="1:3" ht="12.75">
      <c r="A27" s="39" t="s">
        <v>96</v>
      </c>
      <c r="B27" s="40"/>
      <c r="C27" s="41"/>
    </row>
    <row r="28" spans="1:3" ht="12.75">
      <c r="A28" s="39"/>
      <c r="B28" s="66" t="s">
        <v>80</v>
      </c>
      <c r="C28" s="41"/>
    </row>
    <row r="29" spans="1:3" ht="12.75">
      <c r="A29" s="39" t="s">
        <v>94</v>
      </c>
      <c r="B29" s="40"/>
      <c r="C29" s="41"/>
    </row>
    <row r="30" spans="1:3" ht="12.75">
      <c r="A30" s="39"/>
      <c r="B30" s="66" t="s">
        <v>81</v>
      </c>
      <c r="C30" s="41"/>
    </row>
    <row r="31" spans="1:3" ht="12.75">
      <c r="A31" s="39" t="s">
        <v>95</v>
      </c>
      <c r="B31" s="40"/>
      <c r="C31" s="41"/>
    </row>
    <row r="32" spans="1:3" ht="12.75">
      <c r="A32" s="39"/>
      <c r="B32" s="66" t="s">
        <v>82</v>
      </c>
      <c r="C32" s="41"/>
    </row>
    <row r="33" spans="1:3" ht="12.75">
      <c r="A33" s="39" t="s">
        <v>97</v>
      </c>
      <c r="B33" s="40"/>
      <c r="C33" s="41"/>
    </row>
    <row r="34" spans="1:3" ht="12.75">
      <c r="A34" s="39"/>
      <c r="B34" s="66" t="s">
        <v>83</v>
      </c>
      <c r="C34" s="41"/>
    </row>
    <row r="35" spans="1:3" ht="12.75">
      <c r="A35" s="36" t="s">
        <v>47</v>
      </c>
      <c r="B35" s="37"/>
      <c r="C35" s="38"/>
    </row>
    <row r="36" spans="1:3" ht="12.75">
      <c r="A36" s="39" t="s">
        <v>90</v>
      </c>
      <c r="B36" s="40"/>
      <c r="C36" s="41"/>
    </row>
    <row r="37" spans="1:3" ht="12.75">
      <c r="A37" s="39" t="s">
        <v>98</v>
      </c>
      <c r="B37" s="40"/>
      <c r="C37" s="41"/>
    </row>
    <row r="38" spans="1:3" ht="12.75">
      <c r="A38" s="39"/>
      <c r="B38" s="64" t="s">
        <v>84</v>
      </c>
      <c r="C38" s="41"/>
    </row>
    <row r="39" spans="1:3" ht="12.75">
      <c r="A39" s="39" t="s">
        <v>99</v>
      </c>
      <c r="B39" s="40"/>
      <c r="C39" s="41"/>
    </row>
    <row r="40" spans="1:3" ht="12.75">
      <c r="A40" s="42"/>
      <c r="B40" s="65" t="s">
        <v>85</v>
      </c>
      <c r="C40" s="43"/>
    </row>
    <row r="41" spans="1:3" ht="12.75">
      <c r="A41" s="44"/>
      <c r="B41" s="44"/>
      <c r="C41" s="44"/>
    </row>
    <row r="42" spans="1:3" ht="12.75">
      <c r="A42" s="44"/>
      <c r="B42" s="44"/>
      <c r="C42" s="44"/>
    </row>
    <row r="43" spans="1:4" ht="12.75">
      <c r="A43" s="120" t="s">
        <v>64</v>
      </c>
      <c r="B43" s="120" t="str">
        <f>ÚVOD!B43</f>
        <v>Ing. Veronika Klozová</v>
      </c>
      <c r="C43" s="45" t="s">
        <v>2</v>
      </c>
      <c r="D43" s="46">
        <f>ÚVOD!B44</f>
        <v>43346</v>
      </c>
    </row>
    <row r="44" spans="1:3" ht="12.75">
      <c r="A44" s="45"/>
      <c r="B44" s="45"/>
      <c r="C44" s="45"/>
    </row>
    <row r="45" spans="1:4" ht="12.75">
      <c r="A45" s="120" t="s">
        <v>65</v>
      </c>
      <c r="B45" s="120" t="str">
        <f>ÚVOD!B51</f>
        <v>Ing. Alena Routová</v>
      </c>
      <c r="C45" s="45" t="s">
        <v>34</v>
      </c>
      <c r="D45" s="46">
        <f>ÚVOD!B52</f>
        <v>43346</v>
      </c>
    </row>
    <row r="46" spans="1:3" ht="12.75">
      <c r="A46" s="45"/>
      <c r="B46" s="45"/>
      <c r="C46" s="45"/>
    </row>
  </sheetData>
  <sheetProtection/>
  <mergeCells count="5">
    <mergeCell ref="B3:C3"/>
    <mergeCell ref="A20:B20"/>
    <mergeCell ref="A21:B21"/>
    <mergeCell ref="A12:A13"/>
    <mergeCell ref="A1:D1"/>
  </mergeCells>
  <printOptions/>
  <pageMargins left="0.3937007874015748" right="0.3937007874015748" top="0.5118110236220472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5.50390625" style="0" customWidth="1"/>
    <col min="2" max="2" width="40.375" style="0" customWidth="1"/>
    <col min="3" max="3" width="16.125" style="0" customWidth="1"/>
    <col min="4" max="4" width="16.625" style="0" customWidth="1"/>
    <col min="5" max="5" width="16.50390625" style="0" customWidth="1"/>
    <col min="6" max="6" width="11.375" style="0" customWidth="1"/>
  </cols>
  <sheetData>
    <row r="1" spans="1:6" ht="12.75">
      <c r="A1" s="281" t="s">
        <v>121</v>
      </c>
      <c r="B1" s="281"/>
      <c r="C1" s="281"/>
      <c r="D1" s="281"/>
      <c r="E1" s="281"/>
      <c r="F1" s="281"/>
    </row>
    <row r="2" ht="12.75">
      <c r="A2" s="63"/>
    </row>
    <row r="3" spans="1:2" ht="12.75">
      <c r="A3" s="72" t="str">
        <f>ÚVOD!A14:D14</f>
        <v>název organizace:                                                                                                                                            </v>
      </c>
      <c r="B3" s="73" t="str">
        <f>ÚVOD!B14</f>
        <v>Základní škola, Liberec, Oblačná 101/15, p. o.</v>
      </c>
    </row>
    <row r="4" spans="1:6" ht="13.5" thickBot="1">
      <c r="A4" s="9"/>
      <c r="B4" s="18"/>
      <c r="F4" s="171" t="s">
        <v>48</v>
      </c>
    </row>
    <row r="5" spans="1:6" ht="12.75" customHeight="1">
      <c r="A5" s="284" t="s">
        <v>37</v>
      </c>
      <c r="B5" s="286" t="s">
        <v>49</v>
      </c>
      <c r="C5" s="282" t="s">
        <v>128</v>
      </c>
      <c r="D5" s="282" t="s">
        <v>129</v>
      </c>
      <c r="E5" s="296" t="s">
        <v>122</v>
      </c>
      <c r="F5" s="288" t="s">
        <v>134</v>
      </c>
    </row>
    <row r="6" spans="1:6" ht="13.5" thickBot="1">
      <c r="A6" s="285"/>
      <c r="B6" s="287"/>
      <c r="C6" s="283"/>
      <c r="D6" s="283"/>
      <c r="E6" s="297"/>
      <c r="F6" s="289"/>
    </row>
    <row r="7" spans="1:6" ht="25.5" customHeight="1">
      <c r="A7" s="47">
        <v>1</v>
      </c>
      <c r="B7" s="173" t="s">
        <v>50</v>
      </c>
      <c r="C7" s="176">
        <v>253072</v>
      </c>
      <c r="D7" s="176">
        <f>+C7</f>
        <v>253072</v>
      </c>
      <c r="E7" s="179">
        <f>+D7*1.3</f>
        <v>328993.60000000003</v>
      </c>
      <c r="F7" s="48">
        <f>IF(D7=0,0,E7/D7)</f>
        <v>1.3</v>
      </c>
    </row>
    <row r="8" spans="1:6" ht="24" customHeight="1">
      <c r="A8" s="51">
        <v>2</v>
      </c>
      <c r="B8" s="174" t="s">
        <v>51</v>
      </c>
      <c r="C8" s="177"/>
      <c r="D8" s="177"/>
      <c r="E8" s="218"/>
      <c r="F8" s="50">
        <f aca="true" t="shared" si="0" ref="F8:F17">IF(D8=0,0,E8/D8)</f>
        <v>0</v>
      </c>
    </row>
    <row r="9" spans="1:6" ht="24" customHeight="1">
      <c r="A9" s="51">
        <v>3</v>
      </c>
      <c r="B9" s="174" t="s">
        <v>52</v>
      </c>
      <c r="C9" s="177"/>
      <c r="D9" s="177"/>
      <c r="E9" s="218"/>
      <c r="F9" s="50">
        <f t="shared" si="0"/>
        <v>0</v>
      </c>
    </row>
    <row r="10" spans="1:6" ht="24" customHeight="1">
      <c r="A10" s="49">
        <v>4</v>
      </c>
      <c r="B10" s="175" t="s">
        <v>53</v>
      </c>
      <c r="C10" s="217">
        <v>53000</v>
      </c>
      <c r="D10" s="217">
        <f>+C10</f>
        <v>53000</v>
      </c>
      <c r="E10" s="219">
        <f>+D10*1.05</f>
        <v>55650</v>
      </c>
      <c r="F10" s="113">
        <f t="shared" si="0"/>
        <v>1.05</v>
      </c>
    </row>
    <row r="11" spans="1:6" ht="24" customHeight="1">
      <c r="A11" s="49">
        <v>5</v>
      </c>
      <c r="B11" s="175" t="s">
        <v>54</v>
      </c>
      <c r="C11" s="178">
        <v>0</v>
      </c>
      <c r="D11" s="178">
        <v>0</v>
      </c>
      <c r="E11" s="180">
        <v>0</v>
      </c>
      <c r="F11" s="50">
        <f t="shared" si="0"/>
        <v>0</v>
      </c>
    </row>
    <row r="12" spans="1:6" ht="24" customHeight="1" thickBot="1">
      <c r="A12" s="49">
        <v>6</v>
      </c>
      <c r="B12" s="175" t="s">
        <v>55</v>
      </c>
      <c r="C12" s="178">
        <v>588169</v>
      </c>
      <c r="D12" s="178">
        <f>+C12*1.05</f>
        <v>617577.4500000001</v>
      </c>
      <c r="E12" s="180">
        <f>+D12*1.05</f>
        <v>648456.3225000001</v>
      </c>
      <c r="F12" s="112">
        <f>IF(D12=0,0,E12/D12)</f>
        <v>1.05</v>
      </c>
    </row>
    <row r="13" spans="1:6" ht="24" customHeight="1" thickBot="1">
      <c r="A13" s="294" t="s">
        <v>56</v>
      </c>
      <c r="B13" s="295"/>
      <c r="C13" s="184">
        <f>C7+C10+C11+C12</f>
        <v>894241</v>
      </c>
      <c r="D13" s="184">
        <f>D7+D10+D11+D12</f>
        <v>923649.4500000001</v>
      </c>
      <c r="E13" s="220">
        <f>E7+E10+E11+E12</f>
        <v>1033099.9225000001</v>
      </c>
      <c r="F13" s="187">
        <f t="shared" si="0"/>
        <v>1.1184978483990868</v>
      </c>
    </row>
    <row r="14" spans="1:6" ht="24" customHeight="1">
      <c r="A14" s="49">
        <v>7</v>
      </c>
      <c r="B14" s="182" t="s">
        <v>57</v>
      </c>
      <c r="C14" s="183"/>
      <c r="D14" s="183"/>
      <c r="E14" s="221"/>
      <c r="F14" s="113">
        <f t="shared" si="0"/>
        <v>0</v>
      </c>
    </row>
    <row r="15" spans="1:6" ht="24" customHeight="1">
      <c r="A15" s="51">
        <v>8</v>
      </c>
      <c r="B15" s="186" t="s">
        <v>62</v>
      </c>
      <c r="C15" s="177"/>
      <c r="D15" s="177"/>
      <c r="E15" s="218"/>
      <c r="F15" s="50">
        <f t="shared" si="0"/>
        <v>0</v>
      </c>
    </row>
    <row r="16" spans="1:6" ht="24" customHeight="1" thickBot="1">
      <c r="A16" s="292" t="s">
        <v>56</v>
      </c>
      <c r="B16" s="293"/>
      <c r="C16" s="185">
        <f>C14+C15</f>
        <v>0</v>
      </c>
      <c r="D16" s="185">
        <f>D14+D15</f>
        <v>0</v>
      </c>
      <c r="E16" s="222">
        <f>E14+E15</f>
        <v>0</v>
      </c>
      <c r="F16" s="77">
        <f t="shared" si="0"/>
        <v>0</v>
      </c>
    </row>
    <row r="17" spans="1:6" ht="24" customHeight="1" thickBot="1">
      <c r="A17" s="294" t="s">
        <v>58</v>
      </c>
      <c r="B17" s="295"/>
      <c r="C17" s="172">
        <f>C13+C16</f>
        <v>894241</v>
      </c>
      <c r="D17" s="172">
        <f>D13+D16</f>
        <v>923649.4500000001</v>
      </c>
      <c r="E17" s="181">
        <f>E13+E16</f>
        <v>1033099.9225000001</v>
      </c>
      <c r="F17" s="77">
        <f t="shared" si="0"/>
        <v>1.1184978483990868</v>
      </c>
    </row>
    <row r="19" spans="1:6" ht="12.75">
      <c r="A19" t="s">
        <v>59</v>
      </c>
      <c r="B19" s="290" t="s">
        <v>60</v>
      </c>
      <c r="C19" s="291"/>
      <c r="D19" s="291"/>
      <c r="E19" s="291"/>
      <c r="F19" s="291"/>
    </row>
    <row r="20" ht="12.75">
      <c r="B20" s="52"/>
    </row>
    <row r="21" spans="1:5" ht="12.75">
      <c r="A21" s="45" t="s">
        <v>63</v>
      </c>
      <c r="B21" s="45" t="str">
        <f>ÚVOD!B43</f>
        <v>Ing. Veronika Klozová</v>
      </c>
      <c r="C21" s="45"/>
      <c r="D21" s="153" t="s">
        <v>61</v>
      </c>
      <c r="E21" s="163">
        <f>ÚVOD!B44</f>
        <v>43346</v>
      </c>
    </row>
    <row r="22" spans="1:5" ht="12.75">
      <c r="A22" s="45"/>
      <c r="B22" s="45"/>
      <c r="C22" s="45"/>
      <c r="D22" s="153"/>
      <c r="E22" s="45"/>
    </row>
    <row r="23" spans="1:5" ht="12.75">
      <c r="A23" s="120" t="s">
        <v>35</v>
      </c>
      <c r="B23" s="120" t="str">
        <f>ÚVOD!B51</f>
        <v>Ing. Alena Routová</v>
      </c>
      <c r="C23" s="45"/>
      <c r="D23" s="153" t="s">
        <v>61</v>
      </c>
      <c r="E23" s="163">
        <f>ÚVOD!B52</f>
        <v>43346</v>
      </c>
    </row>
    <row r="24" spans="1:5" ht="12.75">
      <c r="A24" s="45"/>
      <c r="B24" s="45"/>
      <c r="C24" s="45"/>
      <c r="D24" s="45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1:5" ht="12.75">
      <c r="A27" s="166"/>
      <c r="B27" s="121"/>
      <c r="C27" s="121"/>
      <c r="D27" s="121"/>
      <c r="E27" s="121"/>
    </row>
    <row r="28" spans="1:2" ht="12.75">
      <c r="A28" s="166"/>
      <c r="B28" s="166"/>
    </row>
  </sheetData>
  <sheetProtection/>
  <mergeCells count="11">
    <mergeCell ref="A1:F1"/>
    <mergeCell ref="A16:B16"/>
    <mergeCell ref="A17:B17"/>
    <mergeCell ref="A13:B13"/>
    <mergeCell ref="E5:E6"/>
    <mergeCell ref="D5:D6"/>
    <mergeCell ref="A5:A6"/>
    <mergeCell ref="B5:B6"/>
    <mergeCell ref="C5:C6"/>
    <mergeCell ref="F5:F6"/>
    <mergeCell ref="B19:F19"/>
  </mergeCells>
  <printOptions horizontalCentered="1"/>
  <pageMargins left="0.23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0.375" style="0" customWidth="1"/>
    <col min="2" max="2" width="41.125" style="0" customWidth="1"/>
    <col min="3" max="3" width="14.00390625" style="0" customWidth="1"/>
    <col min="4" max="4" width="13.625" style="0" customWidth="1"/>
    <col min="5" max="5" width="14.875" style="0" customWidth="1"/>
    <col min="6" max="6" width="11.00390625" style="0" customWidth="1"/>
  </cols>
  <sheetData>
    <row r="1" spans="1:6" ht="12.75">
      <c r="A1" s="281" t="s">
        <v>123</v>
      </c>
      <c r="B1" s="281"/>
      <c r="C1" s="281"/>
      <c r="D1" s="281"/>
      <c r="E1" s="281"/>
      <c r="F1" s="281"/>
    </row>
    <row r="2" spans="1:6" ht="12.75">
      <c r="A2" s="298"/>
      <c r="B2" s="299"/>
      <c r="C2" s="16"/>
      <c r="D2" s="16"/>
      <c r="E2" s="16"/>
      <c r="F2" s="16"/>
    </row>
    <row r="3" spans="1:6" ht="24">
      <c r="A3" s="154" t="str">
        <f>ÚVOD!A14:D14</f>
        <v>název organizace:                                                                                                                                            </v>
      </c>
      <c r="B3" s="155" t="str">
        <f>ÚVOD!B14</f>
        <v>Základní škola, Liberec, Oblačná 101/15, p. o.</v>
      </c>
      <c r="C3" s="16"/>
      <c r="D3" s="16"/>
      <c r="E3" s="16"/>
      <c r="F3" s="16"/>
    </row>
    <row r="4" spans="2:3" ht="14.25" customHeight="1" thickBot="1">
      <c r="B4" s="3" t="s">
        <v>66</v>
      </c>
      <c r="C4" s="18"/>
    </row>
    <row r="5" spans="1:6" ht="21" customHeight="1" thickBot="1">
      <c r="A5" s="310" t="s">
        <v>0</v>
      </c>
      <c r="B5" s="312" t="s">
        <v>29</v>
      </c>
      <c r="C5" s="302" t="s">
        <v>67</v>
      </c>
      <c r="D5" s="303"/>
      <c r="E5" s="304"/>
      <c r="F5" s="312" t="s">
        <v>25</v>
      </c>
    </row>
    <row r="6" spans="1:6" ht="41.25" thickBot="1">
      <c r="A6" s="311"/>
      <c r="B6" s="313"/>
      <c r="C6" s="53" t="s">
        <v>68</v>
      </c>
      <c r="D6" s="53" t="s">
        <v>69</v>
      </c>
      <c r="E6" s="53" t="s">
        <v>70</v>
      </c>
      <c r="F6" s="314"/>
    </row>
    <row r="7" spans="1:6" ht="12.75">
      <c r="A7" s="242">
        <v>1</v>
      </c>
      <c r="B7" s="243" t="s">
        <v>107</v>
      </c>
      <c r="C7" s="245">
        <v>40000</v>
      </c>
      <c r="D7" s="244"/>
      <c r="E7" s="245"/>
      <c r="F7" s="246">
        <f>SUM(C7:E7)</f>
        <v>40000</v>
      </c>
    </row>
    <row r="8" spans="1:6" ht="12.75">
      <c r="A8" s="247">
        <v>2</v>
      </c>
      <c r="B8" s="248" t="s">
        <v>110</v>
      </c>
      <c r="C8" s="250">
        <v>45000</v>
      </c>
      <c r="D8" s="249"/>
      <c r="E8" s="250"/>
      <c r="F8" s="251">
        <f aca="true" t="shared" si="0" ref="F8:F25">SUM(C8:E8)</f>
        <v>45000</v>
      </c>
    </row>
    <row r="9" spans="1:6" ht="12.75">
      <c r="A9" s="247">
        <v>3</v>
      </c>
      <c r="B9" s="248" t="s">
        <v>111</v>
      </c>
      <c r="C9" s="250">
        <v>60000</v>
      </c>
      <c r="D9" s="249"/>
      <c r="E9" s="250"/>
      <c r="F9" s="251">
        <f t="shared" si="0"/>
        <v>60000</v>
      </c>
    </row>
    <row r="10" spans="1:6" ht="20.25">
      <c r="A10" s="253">
        <v>4</v>
      </c>
      <c r="B10" s="270" t="s">
        <v>125</v>
      </c>
      <c r="C10" s="250"/>
      <c r="D10" s="249"/>
      <c r="E10" s="250">
        <v>60000</v>
      </c>
      <c r="F10" s="251">
        <f t="shared" si="0"/>
        <v>60000</v>
      </c>
    </row>
    <row r="11" spans="1:6" ht="12.75">
      <c r="A11" s="247">
        <v>5</v>
      </c>
      <c r="B11" s="252" t="s">
        <v>114</v>
      </c>
      <c r="C11" s="250"/>
      <c r="D11" s="249"/>
      <c r="E11" s="250">
        <v>865000</v>
      </c>
      <c r="F11" s="251">
        <f t="shared" si="0"/>
        <v>865000</v>
      </c>
    </row>
    <row r="12" spans="1:6" ht="21">
      <c r="A12" s="253">
        <v>6</v>
      </c>
      <c r="B12" s="252" t="s">
        <v>112</v>
      </c>
      <c r="C12" s="250">
        <v>60000</v>
      </c>
      <c r="D12" s="249"/>
      <c r="E12" s="250"/>
      <c r="F12" s="251">
        <f t="shared" si="0"/>
        <v>60000</v>
      </c>
    </row>
    <row r="13" spans="1:6" ht="12.75">
      <c r="A13" s="247">
        <v>7</v>
      </c>
      <c r="B13" s="248" t="s">
        <v>126</v>
      </c>
      <c r="C13" s="247"/>
      <c r="D13" s="249"/>
      <c r="E13" s="250">
        <v>70000</v>
      </c>
      <c r="F13" s="251">
        <f t="shared" si="0"/>
        <v>70000</v>
      </c>
    </row>
    <row r="14" spans="1:6" ht="12.75">
      <c r="A14" s="247">
        <v>8</v>
      </c>
      <c r="B14" s="248" t="s">
        <v>127</v>
      </c>
      <c r="C14" s="247"/>
      <c r="D14" s="249"/>
      <c r="E14" s="250">
        <v>300000</v>
      </c>
      <c r="F14" s="251">
        <f t="shared" si="0"/>
        <v>300000</v>
      </c>
    </row>
    <row r="15" spans="1:6" ht="12.75">
      <c r="A15" s="247"/>
      <c r="B15" s="248"/>
      <c r="C15" s="247"/>
      <c r="D15" s="249"/>
      <c r="E15" s="250"/>
      <c r="F15" s="251">
        <f t="shared" si="0"/>
        <v>0</v>
      </c>
    </row>
    <row r="16" spans="1:6" ht="12.75">
      <c r="A16" s="247"/>
      <c r="B16" s="248"/>
      <c r="C16" s="247"/>
      <c r="D16" s="249"/>
      <c r="E16" s="250"/>
      <c r="F16" s="251">
        <f t="shared" si="0"/>
        <v>0</v>
      </c>
    </row>
    <row r="17" spans="1:6" ht="12.75">
      <c r="A17" s="247"/>
      <c r="B17" s="248"/>
      <c r="C17" s="247"/>
      <c r="D17" s="249"/>
      <c r="E17" s="250"/>
      <c r="F17" s="251">
        <f t="shared" si="0"/>
        <v>0</v>
      </c>
    </row>
    <row r="18" spans="1:6" ht="12.75">
      <c r="A18" s="247"/>
      <c r="B18" s="248"/>
      <c r="C18" s="247"/>
      <c r="D18" s="249"/>
      <c r="E18" s="250"/>
      <c r="F18" s="251">
        <f t="shared" si="0"/>
        <v>0</v>
      </c>
    </row>
    <row r="19" spans="1:6" ht="12.75">
      <c r="A19" s="247"/>
      <c r="B19" s="248"/>
      <c r="C19" s="247"/>
      <c r="D19" s="249"/>
      <c r="E19" s="250"/>
      <c r="F19" s="251">
        <f t="shared" si="0"/>
        <v>0</v>
      </c>
    </row>
    <row r="20" spans="1:6" ht="12.75">
      <c r="A20" s="247"/>
      <c r="B20" s="248"/>
      <c r="C20" s="247"/>
      <c r="D20" s="249"/>
      <c r="E20" s="250"/>
      <c r="F20" s="251">
        <f t="shared" si="0"/>
        <v>0</v>
      </c>
    </row>
    <row r="21" spans="1:6" ht="12.75">
      <c r="A21" s="247"/>
      <c r="B21" s="248"/>
      <c r="C21" s="247"/>
      <c r="D21" s="249"/>
      <c r="E21" s="250"/>
      <c r="F21" s="251">
        <f t="shared" si="0"/>
        <v>0</v>
      </c>
    </row>
    <row r="22" spans="1:6" ht="12.75">
      <c r="A22" s="247"/>
      <c r="B22" s="248"/>
      <c r="C22" s="247"/>
      <c r="D22" s="249"/>
      <c r="E22" s="250"/>
      <c r="F22" s="251">
        <f t="shared" si="0"/>
        <v>0</v>
      </c>
    </row>
    <row r="23" spans="1:6" ht="12.75">
      <c r="A23" s="247"/>
      <c r="B23" s="248"/>
      <c r="C23" s="247"/>
      <c r="D23" s="249"/>
      <c r="E23" s="250"/>
      <c r="F23" s="251">
        <f t="shared" si="0"/>
        <v>0</v>
      </c>
    </row>
    <row r="24" spans="1:6" ht="12.75">
      <c r="A24" s="253"/>
      <c r="B24" s="254"/>
      <c r="C24" s="255"/>
      <c r="D24" s="256"/>
      <c r="E24" s="255"/>
      <c r="F24" s="251">
        <f t="shared" si="0"/>
        <v>0</v>
      </c>
    </row>
    <row r="25" spans="1:6" ht="13.5" thickBot="1">
      <c r="A25" s="257"/>
      <c r="B25" s="258"/>
      <c r="C25" s="259"/>
      <c r="D25" s="260"/>
      <c r="E25" s="259"/>
      <c r="F25" s="261">
        <f t="shared" si="0"/>
        <v>0</v>
      </c>
    </row>
    <row r="26" spans="1:6" ht="13.5" thickBot="1">
      <c r="A26" s="54"/>
      <c r="B26" s="55" t="s">
        <v>71</v>
      </c>
      <c r="C26" s="141">
        <f>SUM(C7:C25)</f>
        <v>205000</v>
      </c>
      <c r="D26" s="141">
        <f>SUM(D7:D25)</f>
        <v>0</v>
      </c>
      <c r="E26" s="141">
        <f>SUM(E7:E25)</f>
        <v>1295000</v>
      </c>
      <c r="F26" s="141">
        <f>SUM(F7:F25)</f>
        <v>1500000</v>
      </c>
    </row>
    <row r="27" spans="1:6" ht="12.75">
      <c r="A27" s="56"/>
      <c r="B27" s="56"/>
      <c r="C27" s="57"/>
      <c r="D27" s="57"/>
      <c r="E27" s="57"/>
      <c r="F27" s="57"/>
    </row>
    <row r="28" spans="1:6" ht="12.75">
      <c r="A28" s="58"/>
      <c r="B28" s="58"/>
      <c r="C28" s="59"/>
      <c r="D28" s="59"/>
      <c r="E28" s="59"/>
      <c r="F28" s="59"/>
    </row>
    <row r="29" spans="1:6" ht="12.75" customHeight="1" thickBot="1">
      <c r="A29" s="58"/>
      <c r="B29" s="60" t="s">
        <v>72</v>
      </c>
      <c r="C29" s="59"/>
      <c r="D29" s="59"/>
      <c r="E29" s="59"/>
      <c r="F29" s="59"/>
    </row>
    <row r="30" spans="1:6" ht="19.5" customHeight="1">
      <c r="A30" s="310" t="s">
        <v>0</v>
      </c>
      <c r="B30" s="306" t="s">
        <v>73</v>
      </c>
      <c r="C30" s="307"/>
      <c r="D30" s="305" t="s">
        <v>74</v>
      </c>
      <c r="E30" s="305" t="s">
        <v>75</v>
      </c>
      <c r="F30" s="300" t="s">
        <v>25</v>
      </c>
    </row>
    <row r="31" spans="1:6" ht="20.25" customHeight="1" thickBot="1">
      <c r="A31" s="311"/>
      <c r="B31" s="308"/>
      <c r="C31" s="309"/>
      <c r="D31" s="301"/>
      <c r="E31" s="301"/>
      <c r="F31" s="301"/>
    </row>
    <row r="32" spans="1:6" ht="12.75" customHeight="1">
      <c r="A32" s="253" t="s">
        <v>100</v>
      </c>
      <c r="B32" s="320"/>
      <c r="C32" s="321"/>
      <c r="D32" s="262"/>
      <c r="E32" s="263"/>
      <c r="F32" s="264">
        <f>D32+E32</f>
        <v>0</v>
      </c>
    </row>
    <row r="33" spans="1:6" ht="12.75">
      <c r="A33" s="253" t="s">
        <v>100</v>
      </c>
      <c r="B33" s="322"/>
      <c r="C33" s="323"/>
      <c r="D33" s="265"/>
      <c r="E33" s="265"/>
      <c r="F33" s="266">
        <f>D33+E33</f>
        <v>0</v>
      </c>
    </row>
    <row r="34" spans="1:6" ht="12.75">
      <c r="A34" s="257"/>
      <c r="B34" s="322"/>
      <c r="C34" s="323"/>
      <c r="D34" s="265"/>
      <c r="E34" s="265"/>
      <c r="F34" s="266">
        <f>D34+E34</f>
        <v>0</v>
      </c>
    </row>
    <row r="35" spans="1:6" ht="12.75">
      <c r="A35" s="253"/>
      <c r="B35" s="322"/>
      <c r="C35" s="323"/>
      <c r="D35" s="265"/>
      <c r="E35" s="265"/>
      <c r="F35" s="266">
        <f>D35+E35</f>
        <v>0</v>
      </c>
    </row>
    <row r="36" spans="1:6" ht="13.5" thickBot="1">
      <c r="A36" s="267"/>
      <c r="B36" s="316"/>
      <c r="C36" s="317"/>
      <c r="D36" s="268"/>
      <c r="E36" s="268"/>
      <c r="F36" s="269">
        <f>D36+E36</f>
        <v>0</v>
      </c>
    </row>
    <row r="37" spans="1:6" ht="13.5" thickBot="1">
      <c r="A37" s="61"/>
      <c r="B37" s="318" t="s">
        <v>56</v>
      </c>
      <c r="C37" s="319"/>
      <c r="D37" s="142">
        <f>SUM(D32:D36)</f>
        <v>0</v>
      </c>
      <c r="E37" s="142">
        <f>SUM(E32:E36)</f>
        <v>0</v>
      </c>
      <c r="F37" s="142">
        <f>SUM(F32:F36)</f>
        <v>0</v>
      </c>
    </row>
    <row r="38" spans="2:6" ht="12.75">
      <c r="B38" s="1"/>
      <c r="C38" s="1"/>
      <c r="D38" s="1"/>
      <c r="E38" s="1"/>
      <c r="F38" s="1"/>
    </row>
    <row r="39" spans="1:6" ht="12.75">
      <c r="A39" s="45" t="s">
        <v>76</v>
      </c>
      <c r="B39" s="45" t="str">
        <f>ÚVOD!B43</f>
        <v>Ing. Veronika Klozová</v>
      </c>
      <c r="C39" s="45"/>
      <c r="D39" s="45" t="s">
        <v>77</v>
      </c>
      <c r="E39" s="163">
        <f>ÚVOD!B44</f>
        <v>43346</v>
      </c>
      <c r="F39" s="62" t="s">
        <v>100</v>
      </c>
    </row>
    <row r="40" spans="1:6" ht="12.75">
      <c r="A40" s="45"/>
      <c r="B40" s="45"/>
      <c r="C40" s="45"/>
      <c r="D40" s="45"/>
      <c r="E40" s="45"/>
      <c r="F40" s="1"/>
    </row>
    <row r="41" spans="1:6" ht="21">
      <c r="A41" s="156" t="s">
        <v>78</v>
      </c>
      <c r="B41" s="157" t="str">
        <f>ÚVOD!B51</f>
        <v>Ing. Alena Routová</v>
      </c>
      <c r="C41" s="45"/>
      <c r="D41" s="157" t="s">
        <v>77</v>
      </c>
      <c r="E41" s="164">
        <f>ÚVOD!B52</f>
        <v>43346</v>
      </c>
      <c r="F41" s="62" t="s">
        <v>100</v>
      </c>
    </row>
    <row r="42" spans="1:6" ht="12.75">
      <c r="A42" s="45"/>
      <c r="B42" s="45"/>
      <c r="C42" s="45"/>
      <c r="D42" s="45"/>
      <c r="E42" s="45"/>
      <c r="F42" s="1"/>
    </row>
    <row r="43" spans="1:6" ht="12.75">
      <c r="A43" s="17"/>
      <c r="B43" s="45"/>
      <c r="C43" s="45"/>
      <c r="D43" s="45"/>
      <c r="E43" s="45"/>
      <c r="F43" s="1"/>
    </row>
    <row r="44" spans="2:6" ht="12.75">
      <c r="B44" s="1"/>
      <c r="C44" s="1"/>
      <c r="D44" s="1"/>
      <c r="E44" s="1"/>
      <c r="F44" s="1"/>
    </row>
    <row r="45" spans="1:4" ht="12.75">
      <c r="A45" s="7" t="s">
        <v>30</v>
      </c>
      <c r="B45" s="7"/>
      <c r="C45" s="7"/>
      <c r="D45" s="1"/>
    </row>
    <row r="46" spans="1:4" ht="12.75">
      <c r="A46" s="7" t="s">
        <v>79</v>
      </c>
      <c r="B46" s="7"/>
      <c r="C46" s="7"/>
      <c r="D46" s="1"/>
    </row>
    <row r="47" spans="1:3" ht="12.75">
      <c r="A47" s="315"/>
      <c r="B47" s="315"/>
      <c r="C47" s="7"/>
    </row>
    <row r="48" spans="1:3" ht="12.75">
      <c r="A48" s="315"/>
      <c r="B48" s="315"/>
      <c r="C48" s="7"/>
    </row>
  </sheetData>
  <sheetProtection/>
  <mergeCells count="19">
    <mergeCell ref="A1:F1"/>
    <mergeCell ref="A47:B47"/>
    <mergeCell ref="A48:B48"/>
    <mergeCell ref="A30:A31"/>
    <mergeCell ref="B36:C36"/>
    <mergeCell ref="B37:C37"/>
    <mergeCell ref="B32:C32"/>
    <mergeCell ref="B33:C33"/>
    <mergeCell ref="B34:C34"/>
    <mergeCell ref="B35:C35"/>
    <mergeCell ref="A2:B2"/>
    <mergeCell ref="F30:F31"/>
    <mergeCell ref="C5:E5"/>
    <mergeCell ref="E30:E31"/>
    <mergeCell ref="B30:C31"/>
    <mergeCell ref="D30:D31"/>
    <mergeCell ref="A5:A6"/>
    <mergeCell ref="B5:B6"/>
    <mergeCell ref="F5:F6"/>
  </mergeCells>
  <printOptions horizontalCentered="1"/>
  <pageMargins left="0.24" right="0.24" top="0.75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7">
      <selection activeCell="G43" sqref="G43"/>
    </sheetView>
  </sheetViews>
  <sheetFormatPr defaultColWidth="9.125" defaultRowHeight="12.75"/>
  <cols>
    <col min="1" max="1" width="3.625" style="5" customWidth="1"/>
    <col min="2" max="2" width="21.50390625" style="5" customWidth="1"/>
    <col min="3" max="8" width="12.625" style="5" customWidth="1"/>
    <col min="9" max="9" width="11.125" style="5" customWidth="1"/>
    <col min="10" max="11" width="12.375" style="5" customWidth="1"/>
    <col min="12" max="16384" width="9.125" style="5" customWidth="1"/>
  </cols>
  <sheetData>
    <row r="1" spans="1:12" ht="12.75">
      <c r="A1" s="344" t="s">
        <v>124</v>
      </c>
      <c r="B1" s="344"/>
      <c r="C1" s="344"/>
      <c r="D1" s="344"/>
      <c r="E1" s="344"/>
      <c r="F1" s="344"/>
      <c r="G1" s="344"/>
      <c r="H1" s="344"/>
      <c r="I1" s="167"/>
      <c r="J1" s="167"/>
      <c r="K1" s="167"/>
      <c r="L1" s="167"/>
    </row>
    <row r="2" spans="1:1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6" ht="12.75" customHeight="1" thickBot="1">
      <c r="A3" s="71" t="str">
        <f>ÚVOD!A14:D14</f>
        <v>název organizace:                                                                                                                                            </v>
      </c>
      <c r="B3" s="71"/>
      <c r="C3" s="324" t="str">
        <f>ÚVOD!B14</f>
        <v>Základní škola, Liberec, Oblačná 101/15, p. o.</v>
      </c>
      <c r="D3" s="324"/>
      <c r="E3" s="324"/>
      <c r="F3" s="324"/>
    </row>
    <row r="4" spans="1:8" ht="13.5" thickBot="1">
      <c r="A4" s="325" t="s">
        <v>91</v>
      </c>
      <c r="B4" s="326"/>
      <c r="C4" s="326"/>
      <c r="D4" s="326"/>
      <c r="E4" s="326"/>
      <c r="F4" s="326"/>
      <c r="G4" s="326"/>
      <c r="H4" s="319"/>
    </row>
    <row r="5" spans="1:8" ht="13.5" customHeight="1">
      <c r="A5" s="346" t="s">
        <v>3</v>
      </c>
      <c r="B5" s="347"/>
      <c r="C5" s="350" t="s">
        <v>4</v>
      </c>
      <c r="D5" s="336" t="s">
        <v>5</v>
      </c>
      <c r="E5" s="336" t="s">
        <v>6</v>
      </c>
      <c r="F5" s="336"/>
      <c r="G5" s="336"/>
      <c r="H5" s="339" t="s">
        <v>7</v>
      </c>
    </row>
    <row r="6" spans="1:8" ht="31.5" customHeight="1" thickBot="1">
      <c r="A6" s="348"/>
      <c r="B6" s="349"/>
      <c r="C6" s="351"/>
      <c r="D6" s="337"/>
      <c r="E6" s="116" t="s">
        <v>8</v>
      </c>
      <c r="F6" s="117" t="s">
        <v>9</v>
      </c>
      <c r="G6" s="117" t="s">
        <v>10</v>
      </c>
      <c r="H6" s="340"/>
    </row>
    <row r="7" spans="1:8" ht="13.5" thickBot="1">
      <c r="A7" s="143">
        <v>1</v>
      </c>
      <c r="B7" s="192" t="s">
        <v>11</v>
      </c>
      <c r="C7" s="196">
        <f>SUM(C8:C12)</f>
        <v>0</v>
      </c>
      <c r="D7" s="12">
        <f>SUM(D8:D12)</f>
        <v>0</v>
      </c>
      <c r="E7" s="12" t="s">
        <v>24</v>
      </c>
      <c r="F7" s="12" t="s">
        <v>24</v>
      </c>
      <c r="G7" s="12">
        <f>SUM(G8:G12)</f>
        <v>0</v>
      </c>
      <c r="H7" s="13">
        <f>SUM(H8:H12)</f>
        <v>0</v>
      </c>
    </row>
    <row r="8" spans="1:8" ht="12.75">
      <c r="A8" s="194">
        <v>2</v>
      </c>
      <c r="B8" s="201" t="s">
        <v>12</v>
      </c>
      <c r="C8" s="197"/>
      <c r="D8" s="114"/>
      <c r="E8" s="114">
        <v>8</v>
      </c>
      <c r="F8" s="78">
        <v>0.125</v>
      </c>
      <c r="G8" s="114"/>
      <c r="H8" s="79"/>
    </row>
    <row r="9" spans="1:8" ht="12.75">
      <c r="A9" s="6">
        <v>3</v>
      </c>
      <c r="B9" s="202" t="s">
        <v>13</v>
      </c>
      <c r="C9" s="197"/>
      <c r="D9" s="114"/>
      <c r="E9" s="114"/>
      <c r="F9" s="78"/>
      <c r="G9" s="114"/>
      <c r="H9" s="79"/>
    </row>
    <row r="10" spans="1:8" ht="12.75">
      <c r="A10" s="6">
        <v>4</v>
      </c>
      <c r="B10" s="202" t="s">
        <v>14</v>
      </c>
      <c r="C10" s="198"/>
      <c r="D10" s="115"/>
      <c r="E10" s="115"/>
      <c r="F10" s="80"/>
      <c r="G10" s="115"/>
      <c r="H10" s="81"/>
    </row>
    <row r="11" spans="1:8" ht="12.75">
      <c r="A11" s="6">
        <v>5</v>
      </c>
      <c r="B11" s="202" t="s">
        <v>16</v>
      </c>
      <c r="C11" s="199"/>
      <c r="D11" s="119"/>
      <c r="E11" s="119"/>
      <c r="F11" s="82"/>
      <c r="G11" s="119"/>
      <c r="H11" s="83"/>
    </row>
    <row r="12" spans="1:8" ht="13.5" thickBot="1">
      <c r="A12" s="195">
        <v>6</v>
      </c>
      <c r="B12" s="203" t="s">
        <v>103</v>
      </c>
      <c r="C12" s="199"/>
      <c r="D12" s="119"/>
      <c r="E12" s="119"/>
      <c r="F12" s="82"/>
      <c r="G12" s="119"/>
      <c r="H12" s="83"/>
    </row>
    <row r="13" spans="1:8" ht="13.5" thickBot="1">
      <c r="A13" s="143">
        <v>7</v>
      </c>
      <c r="B13" s="192" t="s">
        <v>15</v>
      </c>
      <c r="C13" s="196">
        <f>SUM(C14:C18)</f>
        <v>13167955</v>
      </c>
      <c r="D13" s="12">
        <f>SUM(D14:D18)</f>
        <v>5211351</v>
      </c>
      <c r="E13" s="12" t="s">
        <v>24</v>
      </c>
      <c r="F13" s="12" t="s">
        <v>24</v>
      </c>
      <c r="G13" s="12">
        <f>SUM(G14:G18)</f>
        <v>263364</v>
      </c>
      <c r="H13" s="13">
        <f>SUM(H14:H18)</f>
        <v>7693240</v>
      </c>
    </row>
    <row r="14" spans="1:8" ht="12.75">
      <c r="A14" s="194">
        <v>8</v>
      </c>
      <c r="B14" s="201" t="s">
        <v>113</v>
      </c>
      <c r="C14" s="197">
        <v>13167955</v>
      </c>
      <c r="D14" s="114">
        <v>5211351</v>
      </c>
      <c r="E14" s="114">
        <v>50</v>
      </c>
      <c r="F14" s="78">
        <v>0.02</v>
      </c>
      <c r="G14" s="114">
        <v>263364</v>
      </c>
      <c r="H14" s="79">
        <f>+C14-D14-G14</f>
        <v>7693240</v>
      </c>
    </row>
    <row r="15" spans="1:8" ht="12.75">
      <c r="A15" s="6">
        <v>9</v>
      </c>
      <c r="B15" s="202" t="s">
        <v>16</v>
      </c>
      <c r="C15" s="198"/>
      <c r="D15" s="115"/>
      <c r="E15" s="115"/>
      <c r="F15" s="80"/>
      <c r="G15" s="115"/>
      <c r="H15" s="81"/>
    </row>
    <row r="16" spans="1:8" ht="12.75">
      <c r="A16" s="6">
        <v>10</v>
      </c>
      <c r="B16" s="202" t="s">
        <v>17</v>
      </c>
      <c r="C16" s="199"/>
      <c r="D16" s="119"/>
      <c r="E16" s="119"/>
      <c r="F16" s="82"/>
      <c r="G16" s="119"/>
      <c r="H16" s="83"/>
    </row>
    <row r="17" spans="1:8" ht="12.75">
      <c r="A17" s="6">
        <v>11</v>
      </c>
      <c r="B17" s="204" t="s">
        <v>103</v>
      </c>
      <c r="C17" s="199"/>
      <c r="D17" s="119"/>
      <c r="E17" s="119"/>
      <c r="F17" s="82"/>
      <c r="G17" s="119"/>
      <c r="H17" s="83"/>
    </row>
    <row r="18" spans="1:8" ht="13.5" customHeight="1" thickBot="1">
      <c r="A18" s="195">
        <v>12</v>
      </c>
      <c r="B18" s="204" t="s">
        <v>103</v>
      </c>
      <c r="C18" s="199" t="s">
        <v>100</v>
      </c>
      <c r="D18" s="119" t="s">
        <v>100</v>
      </c>
      <c r="E18" s="119" t="s">
        <v>100</v>
      </c>
      <c r="F18" s="82" t="s">
        <v>100</v>
      </c>
      <c r="G18" s="119" t="s">
        <v>100</v>
      </c>
      <c r="H18" s="83" t="s">
        <v>100</v>
      </c>
    </row>
    <row r="19" spans="1:8" ht="24" customHeight="1" thickBot="1">
      <c r="A19" s="193">
        <v>13</v>
      </c>
      <c r="B19" s="205" t="s">
        <v>22</v>
      </c>
      <c r="C19" s="200">
        <f>C7+C13</f>
        <v>13167955</v>
      </c>
      <c r="D19" s="12">
        <f>D7+D13</f>
        <v>5211351</v>
      </c>
      <c r="E19" s="12" t="s">
        <v>24</v>
      </c>
      <c r="F19" s="12" t="s">
        <v>24</v>
      </c>
      <c r="G19" s="168">
        <f>G7+G13</f>
        <v>263364</v>
      </c>
      <c r="H19" s="13">
        <f>H7+H13</f>
        <v>7693240</v>
      </c>
    </row>
    <row r="20" spans="1:8" ht="6.75" customHeight="1" thickBot="1">
      <c r="A20" s="345"/>
      <c r="B20" s="345"/>
      <c r="C20" s="345"/>
      <c r="D20" s="345"/>
      <c r="E20" s="345"/>
      <c r="F20" s="345"/>
      <c r="G20" s="345"/>
      <c r="H20" s="345"/>
    </row>
    <row r="21" spans="1:8" ht="13.5" customHeight="1" thickBot="1">
      <c r="A21" s="325" t="s">
        <v>18</v>
      </c>
      <c r="B21" s="326"/>
      <c r="C21" s="326"/>
      <c r="D21" s="326"/>
      <c r="E21" s="326"/>
      <c r="F21" s="326"/>
      <c r="G21" s="326"/>
      <c r="H21" s="319"/>
    </row>
    <row r="22" spans="1:8" ht="18" customHeight="1">
      <c r="A22" s="346" t="s">
        <v>3</v>
      </c>
      <c r="B22" s="355"/>
      <c r="C22" s="331" t="s">
        <v>4</v>
      </c>
      <c r="D22" s="336" t="s">
        <v>5</v>
      </c>
      <c r="E22" s="336" t="s">
        <v>19</v>
      </c>
      <c r="F22" s="336"/>
      <c r="G22" s="336"/>
      <c r="H22" s="339" t="s">
        <v>7</v>
      </c>
    </row>
    <row r="23" spans="1:8" ht="12.75" customHeight="1">
      <c r="A23" s="348"/>
      <c r="B23" s="356"/>
      <c r="C23" s="332"/>
      <c r="D23" s="337"/>
      <c r="E23" s="337" t="s">
        <v>31</v>
      </c>
      <c r="F23" s="342" t="s">
        <v>32</v>
      </c>
      <c r="G23" s="342" t="s">
        <v>33</v>
      </c>
      <c r="H23" s="340"/>
    </row>
    <row r="24" spans="1:8" ht="13.5" thickBot="1">
      <c r="A24" s="357"/>
      <c r="B24" s="358"/>
      <c r="C24" s="333"/>
      <c r="D24" s="338"/>
      <c r="E24" s="338"/>
      <c r="F24" s="343"/>
      <c r="G24" s="343"/>
      <c r="H24" s="341"/>
    </row>
    <row r="25" spans="1:8" ht="13.5" thickBot="1">
      <c r="A25" s="191">
        <v>14</v>
      </c>
      <c r="B25" s="213" t="s">
        <v>11</v>
      </c>
      <c r="C25" s="200">
        <f>SUM(C26:C28)</f>
        <v>0</v>
      </c>
      <c r="D25" s="14">
        <f>SUM(D26:D28)</f>
        <v>0</v>
      </c>
      <c r="E25" s="12" t="s">
        <v>24</v>
      </c>
      <c r="F25" s="12" t="s">
        <v>24</v>
      </c>
      <c r="G25" s="14">
        <f>SUM(G26:G28)</f>
        <v>0</v>
      </c>
      <c r="H25" s="15">
        <f>SUM(H26:H28)</f>
        <v>0</v>
      </c>
    </row>
    <row r="26" spans="1:8" ht="12.75">
      <c r="A26" s="201">
        <v>15</v>
      </c>
      <c r="B26" s="214" t="s">
        <v>12</v>
      </c>
      <c r="C26" s="206"/>
      <c r="D26" s="84"/>
      <c r="E26" s="85"/>
      <c r="F26" s="86"/>
      <c r="G26" s="84"/>
      <c r="H26" s="87"/>
    </row>
    <row r="27" spans="1:8" ht="12.75">
      <c r="A27" s="202">
        <v>16</v>
      </c>
      <c r="B27" s="215" t="s">
        <v>13</v>
      </c>
      <c r="C27" s="207"/>
      <c r="D27" s="88"/>
      <c r="E27" s="89"/>
      <c r="F27" s="90"/>
      <c r="G27" s="88"/>
      <c r="H27" s="91"/>
    </row>
    <row r="28" spans="1:8" ht="13.5" thickBot="1">
      <c r="A28" s="204">
        <v>17</v>
      </c>
      <c r="B28" s="216" t="s">
        <v>14</v>
      </c>
      <c r="C28" s="208"/>
      <c r="D28" s="92"/>
      <c r="E28" s="93"/>
      <c r="F28" s="94"/>
      <c r="G28" s="92"/>
      <c r="H28" s="95"/>
    </row>
    <row r="29" spans="1:8" ht="13.5" thickBot="1">
      <c r="A29" s="191">
        <v>18</v>
      </c>
      <c r="B29" s="213" t="s">
        <v>15</v>
      </c>
      <c r="C29" s="209">
        <f>SUM(C30:C33)</f>
        <v>0</v>
      </c>
      <c r="D29" s="14">
        <f>SUM(D30:D33)</f>
        <v>0</v>
      </c>
      <c r="E29" s="12" t="s">
        <v>24</v>
      </c>
      <c r="F29" s="12" t="s">
        <v>24</v>
      </c>
      <c r="G29" s="14">
        <f>SUM(G30:G33)</f>
        <v>0</v>
      </c>
      <c r="H29" s="15">
        <f>SUM(H30:H33)</f>
        <v>0</v>
      </c>
    </row>
    <row r="30" spans="1:8" ht="12.75">
      <c r="A30" s="201">
        <v>19</v>
      </c>
      <c r="B30" s="214" t="s">
        <v>14</v>
      </c>
      <c r="C30" s="210"/>
      <c r="D30" s="96"/>
      <c r="E30" s="97"/>
      <c r="F30" s="98"/>
      <c r="G30" s="96"/>
      <c r="H30" s="99"/>
    </row>
    <row r="31" spans="1:8" ht="12.75">
      <c r="A31" s="202">
        <v>20</v>
      </c>
      <c r="B31" s="215" t="s">
        <v>16</v>
      </c>
      <c r="C31" s="211"/>
      <c r="D31" s="100"/>
      <c r="E31" s="101"/>
      <c r="F31" s="102"/>
      <c r="G31" s="100"/>
      <c r="H31" s="103"/>
    </row>
    <row r="32" spans="1:8" ht="12.75" customHeight="1">
      <c r="A32" s="202">
        <v>21</v>
      </c>
      <c r="B32" s="215" t="s">
        <v>17</v>
      </c>
      <c r="C32" s="211"/>
      <c r="D32" s="100"/>
      <c r="E32" s="101"/>
      <c r="F32" s="102"/>
      <c r="G32" s="100"/>
      <c r="H32" s="103"/>
    </row>
    <row r="33" spans="1:8" ht="13.5" thickBot="1">
      <c r="A33" s="204">
        <v>22</v>
      </c>
      <c r="B33" s="216" t="s">
        <v>26</v>
      </c>
      <c r="C33" s="212"/>
      <c r="D33" s="104"/>
      <c r="E33" s="105"/>
      <c r="F33" s="106"/>
      <c r="G33" s="104"/>
      <c r="H33" s="107"/>
    </row>
    <row r="34" spans="1:8" ht="17.25" customHeight="1">
      <c r="A34" s="327">
        <v>23</v>
      </c>
      <c r="B34" s="329" t="s">
        <v>27</v>
      </c>
      <c r="C34" s="365">
        <f>C25+C29</f>
        <v>0</v>
      </c>
      <c r="D34" s="334">
        <f>D25+D29</f>
        <v>0</v>
      </c>
      <c r="E34" s="363" t="s">
        <v>24</v>
      </c>
      <c r="F34" s="363" t="s">
        <v>24</v>
      </c>
      <c r="G34" s="334">
        <f>G25+G29</f>
        <v>0</v>
      </c>
      <c r="H34" s="352">
        <f>H25+H29</f>
        <v>0</v>
      </c>
    </row>
    <row r="35" spans="1:8" ht="10.5" customHeight="1" thickBot="1">
      <c r="A35" s="328"/>
      <c r="B35" s="330"/>
      <c r="C35" s="366"/>
      <c r="D35" s="335"/>
      <c r="E35" s="364"/>
      <c r="F35" s="364"/>
      <c r="G35" s="335"/>
      <c r="H35" s="353"/>
    </row>
    <row r="36" spans="1:8" ht="10.5" customHeight="1" thickBot="1">
      <c r="A36" s="144" t="s">
        <v>100</v>
      </c>
      <c r="B36" s="69"/>
      <c r="C36" s="68"/>
      <c r="D36" s="68"/>
      <c r="E36" s="70"/>
      <c r="F36" s="70"/>
      <c r="G36" s="68"/>
      <c r="H36" s="68"/>
    </row>
    <row r="37" spans="1:8" ht="13.5" thickBot="1">
      <c r="A37" s="148">
        <v>24</v>
      </c>
      <c r="B37" s="362" t="s">
        <v>28</v>
      </c>
      <c r="C37" s="362"/>
      <c r="D37" s="362"/>
      <c r="E37" s="362"/>
      <c r="F37" s="362"/>
      <c r="G37" s="146">
        <f>G19+G34</f>
        <v>263364</v>
      </c>
      <c r="H37" s="145"/>
    </row>
    <row r="38" spans="1:8" ht="13.5" thickBot="1">
      <c r="A38" s="149">
        <v>25</v>
      </c>
      <c r="B38" s="359" t="s">
        <v>101</v>
      </c>
      <c r="C38" s="360"/>
      <c r="D38" s="360"/>
      <c r="E38" s="360"/>
      <c r="F38" s="361"/>
      <c r="G38" s="224">
        <v>0</v>
      </c>
      <c r="H38" s="145"/>
    </row>
    <row r="39" spans="1:8" ht="13.5" thickBot="1">
      <c r="A39" s="149">
        <v>26</v>
      </c>
      <c r="B39" s="359" t="s">
        <v>102</v>
      </c>
      <c r="C39" s="360"/>
      <c r="D39" s="360"/>
      <c r="E39" s="360"/>
      <c r="F39" s="361"/>
      <c r="G39" s="147">
        <f>G37-G38</f>
        <v>263364</v>
      </c>
      <c r="H39" s="145"/>
    </row>
    <row r="40" spans="1:5" ht="9.75" customHeight="1">
      <c r="A40" s="10"/>
      <c r="B40" s="10"/>
      <c r="C40" s="10"/>
      <c r="D40" s="11"/>
      <c r="E40" s="11"/>
    </row>
    <row r="41" spans="2:10" ht="12.75">
      <c r="B41" s="118" t="s">
        <v>20</v>
      </c>
      <c r="C41" s="124" t="str">
        <f>ÚVOD!B43</f>
        <v>Ing. Veronika Klozová</v>
      </c>
      <c r="D41" s="124"/>
      <c r="E41" s="227" t="s">
        <v>77</v>
      </c>
      <c r="F41" s="226">
        <f>ÚVOD!B44</f>
        <v>43346</v>
      </c>
      <c r="G41" s="74" t="s">
        <v>1</v>
      </c>
      <c r="H41" s="165" t="s">
        <v>100</v>
      </c>
      <c r="I41" s="122"/>
      <c r="J41" s="122"/>
    </row>
    <row r="42" spans="2:10" ht="12.75">
      <c r="B42" s="118" t="s">
        <v>21</v>
      </c>
      <c r="C42" s="123" t="str">
        <f>ÚVOD!B51</f>
        <v>Ing. Alena Routová</v>
      </c>
      <c r="D42" s="123"/>
      <c r="E42" s="227" t="s">
        <v>77</v>
      </c>
      <c r="F42" s="226">
        <f>ÚVOD!B44</f>
        <v>43346</v>
      </c>
      <c r="G42" s="74" t="s">
        <v>1</v>
      </c>
      <c r="H42" s="165" t="s">
        <v>100</v>
      </c>
      <c r="I42" s="160"/>
      <c r="J42" s="160"/>
    </row>
    <row r="43" spans="2:10" ht="12.75">
      <c r="B43" s="158" t="s">
        <v>100</v>
      </c>
      <c r="C43" s="123"/>
      <c r="D43" s="123"/>
      <c r="E43" s="159" t="s">
        <v>100</v>
      </c>
      <c r="F43" s="75"/>
      <c r="G43" s="159" t="s">
        <v>100</v>
      </c>
      <c r="H43" s="354"/>
      <c r="I43" s="354"/>
      <c r="J43" s="354"/>
    </row>
    <row r="44" ht="13.5" customHeight="1"/>
  </sheetData>
  <sheetProtection/>
  <mergeCells count="30">
    <mergeCell ref="H34:H35"/>
    <mergeCell ref="G34:G35"/>
    <mergeCell ref="H43:J43"/>
    <mergeCell ref="A22:B24"/>
    <mergeCell ref="B38:F38"/>
    <mergeCell ref="B39:F39"/>
    <mergeCell ref="B37:F37"/>
    <mergeCell ref="E34:E35"/>
    <mergeCell ref="F34:F35"/>
    <mergeCell ref="C34:C35"/>
    <mergeCell ref="A1:H1"/>
    <mergeCell ref="A20:H20"/>
    <mergeCell ref="G23:G24"/>
    <mergeCell ref="E22:G22"/>
    <mergeCell ref="H5:H6"/>
    <mergeCell ref="A5:B6"/>
    <mergeCell ref="C5:C6"/>
    <mergeCell ref="E5:G5"/>
    <mergeCell ref="A4:H4"/>
    <mergeCell ref="D5:D6"/>
    <mergeCell ref="C3:F3"/>
    <mergeCell ref="A21:H21"/>
    <mergeCell ref="A34:A35"/>
    <mergeCell ref="B34:B35"/>
    <mergeCell ref="C22:C24"/>
    <mergeCell ref="D34:D35"/>
    <mergeCell ref="D22:D24"/>
    <mergeCell ref="H22:H24"/>
    <mergeCell ref="E23:E24"/>
    <mergeCell ref="F23:F24"/>
  </mergeCells>
  <printOptions/>
  <pageMargins left="0.7874015748031497" right="0.7874015748031497" top="0.3" bottom="0.5905511811023623" header="0.25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cernikova.monika@magistrat.liberec.cz</dc:creator>
  <cp:keywords/>
  <dc:description/>
  <cp:lastModifiedBy>Reditelna</cp:lastModifiedBy>
  <cp:lastPrinted>2018-09-03T15:33:56Z</cp:lastPrinted>
  <dcterms:created xsi:type="dcterms:W3CDTF">2003-02-27T11:28:02Z</dcterms:created>
  <dcterms:modified xsi:type="dcterms:W3CDTF">2019-01-30T12:09:08Z</dcterms:modified>
  <cp:category/>
  <cp:version/>
  <cp:contentType/>
  <cp:contentStatus/>
</cp:coreProperties>
</file>